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autoCompressPictures="0" defaultThemeVersion="124226"/>
  <bookViews>
    <workbookView xWindow="0" yWindow="7740" windowWidth="19440" windowHeight="11760" tabRatio="745" activeTab="2"/>
  </bookViews>
  <sheets>
    <sheet name="BALANCE GENERAL" sheetId="1" r:id="rId1"/>
    <sheet name="ESTADO DE GESTION" sheetId="2" r:id="rId2"/>
    <sheet name="ESTADODECAMBIOSPATNETO" sheetId="6" r:id="rId3"/>
  </sheets>
  <calcPr calcId="1445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7" i="6" l="1"/>
  <c r="F17" i="6"/>
  <c r="D17" i="6"/>
  <c r="C17" i="6"/>
  <c r="D12" i="6"/>
  <c r="H30" i="1"/>
  <c r="G22" i="2"/>
  <c r="G30" i="2"/>
  <c r="G12" i="6"/>
  <c r="G15" i="2" l="1"/>
  <c r="G23" i="2"/>
  <c r="G31" i="2" s="1"/>
  <c r="H32" i="1"/>
  <c r="D17" i="1"/>
  <c r="D32" i="1"/>
  <c r="H17" i="1"/>
  <c r="H25" i="1"/>
  <c r="F14" i="6" l="1"/>
  <c r="H26" i="1"/>
  <c r="H33" i="1" s="1"/>
  <c r="D33" i="1"/>
  <c r="H35" i="1" l="1"/>
</calcChain>
</file>

<file path=xl/comments1.xml><?xml version="1.0" encoding="utf-8"?>
<comments xmlns="http://schemas.openxmlformats.org/spreadsheetml/2006/main">
  <authors>
    <author>Autor</author>
  </authors>
  <commentList>
    <comment ref="B19" authorId="0">
      <text>
        <r>
          <rPr>
            <b/>
            <sz val="10"/>
            <color indexed="81"/>
            <rFont val="Calibri"/>
          </rPr>
          <t xml:space="preserve">COLOCAR INVERSIONES DE ADMINISTRACION DE LIQUIDEZ COMO TITULO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E10" authorId="0">
      <text>
        <r>
          <rPr>
            <b/>
            <sz val="10"/>
            <color indexed="81"/>
            <rFont val="Calibri"/>
          </rPr>
          <t>COLOCAR DE ACUERDO A LAS CUENTAS</t>
        </r>
        <r>
          <rPr>
            <sz val="10"/>
            <color indexed="81"/>
            <rFont val="Calibri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<sst xmlns="http://schemas.openxmlformats.org/spreadsheetml/2006/main" count="93" uniqueCount="75">
  <si>
    <t>CONCEPTO</t>
  </si>
  <si>
    <t>ACTIVO</t>
  </si>
  <si>
    <t>ACTIVO CORRIENTE</t>
  </si>
  <si>
    <t>PASIVO CORRIENTE</t>
  </si>
  <si>
    <t>PASIVO Y PATRIMONIO</t>
  </si>
  <si>
    <t xml:space="preserve">TOTAL ACTIVO CORRIENTE </t>
  </si>
  <si>
    <t xml:space="preserve">ACTIVO NO CORRIENTE </t>
  </si>
  <si>
    <t xml:space="preserve">TOTAL PASIVO CORRIENTE </t>
  </si>
  <si>
    <t xml:space="preserve">PASIVO NO CORRIENTE </t>
  </si>
  <si>
    <t xml:space="preserve">TOTAL PASIVO NO CORRIENTE </t>
  </si>
  <si>
    <t xml:space="preserve">TOTAL PASIVO </t>
  </si>
  <si>
    <t xml:space="preserve">PATRIMONIO </t>
  </si>
  <si>
    <t>TOTAL PATRIMONIO</t>
  </si>
  <si>
    <t xml:space="preserve">TOTAL PASIVO Y PATRIMONIO </t>
  </si>
  <si>
    <t xml:space="preserve">TOTAL ACTIVO NO CORRIENTE </t>
  </si>
  <si>
    <t xml:space="preserve">TOTAL ACTIVO  </t>
  </si>
  <si>
    <t xml:space="preserve">CONCEPTO </t>
  </si>
  <si>
    <t xml:space="preserve">INGRESOS </t>
  </si>
  <si>
    <t>TOTAL INGRESOS</t>
  </si>
  <si>
    <t xml:space="preserve">TOTAL COSTOS Y GASTOS </t>
  </si>
  <si>
    <t xml:space="preserve">RESULTADO OPERACIONAL </t>
  </si>
  <si>
    <t xml:space="preserve">OTROS INGRESOS Y GASTOS </t>
  </si>
  <si>
    <t xml:space="preserve">TOTAL OTROS INGRESOS Y GASTOS </t>
  </si>
  <si>
    <t>RESULTADO DEL EJERCICIO SUPERÁVIT (DEFICIT)</t>
  </si>
  <si>
    <t xml:space="preserve">Efectivo y equivalentes al efectivo </t>
  </si>
  <si>
    <t>Inversiones e instrumentos derivados</t>
  </si>
  <si>
    <t>Propiedades, Planta y Equipo</t>
  </si>
  <si>
    <t>Otros activos</t>
  </si>
  <si>
    <t xml:space="preserve">Cuentas de orden </t>
  </si>
  <si>
    <t xml:space="preserve">Cuentas por pagar </t>
  </si>
  <si>
    <t>Beneficios a Empleados</t>
  </si>
  <si>
    <t>Resultado del Ejercicio</t>
  </si>
  <si>
    <t>INSTITUTO MUNICIPAL DE CULTURA DE YUMBO - IMCY</t>
  </si>
  <si>
    <t>NOTA No.</t>
  </si>
  <si>
    <t>Venta de servicios</t>
  </si>
  <si>
    <t>Transferencias y subvenciones</t>
  </si>
  <si>
    <t>Gastos de Administracion y Operación</t>
  </si>
  <si>
    <t>Deterioro, depreciaciones, amortizaciones</t>
  </si>
  <si>
    <t>Gasto Publico Social</t>
  </si>
  <si>
    <t>ESTADO DE CAMBIOS EN EL PATRIMONIO</t>
  </si>
  <si>
    <t>A MARZO 31 DE 2018</t>
  </si>
  <si>
    <t>LUIS ALBEIRO GUTIERREZ AYALA</t>
  </si>
  <si>
    <t xml:space="preserve">Gerente </t>
  </si>
  <si>
    <t>LUZ ANGELA PUENTE ROJAS</t>
  </si>
  <si>
    <t>T.P. 67058-T</t>
  </si>
  <si>
    <t>Gerente</t>
  </si>
  <si>
    <t>Contadora Publica</t>
  </si>
  <si>
    <t>(En pesos)</t>
  </si>
  <si>
    <t>Capital Fiscal</t>
  </si>
  <si>
    <t>Bienes de Uso Publico e Historicos y Culturales</t>
  </si>
  <si>
    <t xml:space="preserve">CAPITAL </t>
  </si>
  <si>
    <t>RESERVAS</t>
  </si>
  <si>
    <t>(en pesos)</t>
  </si>
  <si>
    <t>Impactos por la transicion al nuevo marco</t>
  </si>
  <si>
    <t xml:space="preserve">GASTOS </t>
  </si>
  <si>
    <t xml:space="preserve">Otros Ingresos  </t>
  </si>
  <si>
    <t xml:space="preserve">Otros Gastos </t>
  </si>
  <si>
    <t>ESTADO DE SITUACION FINANCIERA</t>
  </si>
  <si>
    <t>ESTADO DE RESULTADOS</t>
  </si>
  <si>
    <t>INGRESOS CON Y SIN CONTRAPRESTACION</t>
  </si>
  <si>
    <t>VALORES</t>
  </si>
  <si>
    <t>EFECTOS IMPACTO NUEVO MARCO NORMATIVO</t>
  </si>
  <si>
    <t>GERENTE</t>
  </si>
  <si>
    <t>RESULTADOS DEL EJERCICIO</t>
  </si>
  <si>
    <t>SALDOS AL 31 DE DICIEMBRE DE 2017</t>
  </si>
  <si>
    <t>A DICIEMBRE 31 DE 2018</t>
  </si>
  <si>
    <t>DEL 01 DE ENERO AL 31 DE DICIEMBRE DE 2018</t>
  </si>
  <si>
    <t>A DICIEMBRE 31 DE  2018</t>
  </si>
  <si>
    <t>SALDOS AL 31 DE DICIEMBRE DE 2018</t>
  </si>
  <si>
    <t>Cuentas por cobrar</t>
  </si>
  <si>
    <t>Provisiones</t>
  </si>
  <si>
    <t>Efectos impacto nuevo marco normativo</t>
  </si>
  <si>
    <t xml:space="preserve">Utilidad (perdida) neta del ejercicio </t>
  </si>
  <si>
    <t>INSTITUTO MUNICIPAL DE CULTURA DE YUMBO</t>
  </si>
  <si>
    <t>NIT 890330180-2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</si>
</sst>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Arial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Arial"/>
    </font>
    <font>
      <sz val="14"/>
      <color theme="0"/>
      <name val="Arial"/>
    </font>
    <font>
      <sz val="10"/>
      <color indexed="81"/>
      <name val="Calibri"/>
    </font>
    <font>
      <b/>
      <sz val="10"/>
      <color indexed="81"/>
      <name val="Calibri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0" borderId="0" xfId="0" applyFont="1" applyBorder="1"/>
    <xf numFmtId="0" fontId="5" fillId="0" borderId="5" xfId="0" applyFont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7" xfId="0" applyFont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164" fontId="5" fillId="0" borderId="12" xfId="1" applyNumberFormat="1" applyFont="1" applyBorder="1"/>
    <xf numFmtId="0" fontId="5" fillId="0" borderId="13" xfId="0" applyFont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 applyAlignment="1">
      <alignment horizontal="center"/>
    </xf>
    <xf numFmtId="164" fontId="5" fillId="2" borderId="1" xfId="1" applyNumberFormat="1" applyFont="1" applyFill="1" applyBorder="1"/>
    <xf numFmtId="0" fontId="5" fillId="0" borderId="7" xfId="0" applyFont="1" applyFill="1" applyBorder="1"/>
    <xf numFmtId="0" fontId="5" fillId="0" borderId="11" xfId="0" applyFont="1" applyFill="1" applyBorder="1" applyAlignment="1">
      <alignment horizontal="center"/>
    </xf>
    <xf numFmtId="164" fontId="5" fillId="0" borderId="12" xfId="1" applyNumberFormat="1" applyFont="1" applyFill="1" applyBorder="1"/>
    <xf numFmtId="0" fontId="5" fillId="0" borderId="0" xfId="0" applyFont="1" applyFill="1"/>
    <xf numFmtId="0" fontId="5" fillId="0" borderId="1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64" fontId="1" fillId="2" borderId="1" xfId="1" applyNumberFormat="1" applyFont="1" applyFill="1" applyBorder="1"/>
    <xf numFmtId="0" fontId="5" fillId="0" borderId="9" xfId="0" applyFont="1" applyBorder="1"/>
    <xf numFmtId="0" fontId="5" fillId="0" borderId="1" xfId="0" applyFont="1" applyBorder="1" applyAlignment="1">
      <alignment horizontal="center"/>
    </xf>
    <xf numFmtId="43" fontId="5" fillId="0" borderId="13" xfId="1" applyFont="1" applyBorder="1"/>
    <xf numFmtId="43" fontId="6" fillId="0" borderId="0" xfId="0" applyNumberFormat="1" applyFont="1"/>
    <xf numFmtId="43" fontId="5" fillId="0" borderId="0" xfId="0" applyNumberFormat="1" applyFont="1"/>
    <xf numFmtId="0" fontId="5" fillId="0" borderId="15" xfId="0" applyFont="1" applyBorder="1"/>
    <xf numFmtId="0" fontId="1" fillId="0" borderId="0" xfId="0" applyFont="1"/>
    <xf numFmtId="0" fontId="1" fillId="0" borderId="7" xfId="0" applyFont="1" applyBorder="1"/>
    <xf numFmtId="0" fontId="5" fillId="0" borderId="7" xfId="0" applyFont="1" applyBorder="1" applyAlignment="1"/>
    <xf numFmtId="0" fontId="5" fillId="0" borderId="0" xfId="0" applyFont="1" applyBorder="1" applyAlignment="1"/>
    <xf numFmtId="0" fontId="5" fillId="3" borderId="2" xfId="0" applyFont="1" applyFill="1" applyBorder="1"/>
    <xf numFmtId="0" fontId="5" fillId="3" borderId="3" xfId="0" applyFont="1" applyFill="1" applyBorder="1"/>
    <xf numFmtId="0" fontId="5" fillId="3" borderId="1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3" fontId="1" fillId="0" borderId="0" xfId="0" applyNumberFormat="1" applyFont="1" applyBorder="1"/>
    <xf numFmtId="3" fontId="1" fillId="0" borderId="0" xfId="0" applyNumberFormat="1" applyFont="1"/>
    <xf numFmtId="0" fontId="5" fillId="0" borderId="6" xfId="0" applyFont="1" applyBorder="1"/>
    <xf numFmtId="0" fontId="5" fillId="0" borderId="8" xfId="0" applyFont="1" applyBorder="1"/>
    <xf numFmtId="164" fontId="5" fillId="0" borderId="8" xfId="1" applyNumberFormat="1" applyFont="1" applyBorder="1"/>
    <xf numFmtId="164" fontId="5" fillId="3" borderId="4" xfId="1" applyNumberFormat="1" applyFont="1" applyFill="1" applyBorder="1"/>
    <xf numFmtId="164" fontId="1" fillId="3" borderId="4" xfId="1" applyNumberFormat="1" applyFont="1" applyFill="1" applyBorder="1"/>
    <xf numFmtId="0" fontId="1" fillId="0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0" borderId="16" xfId="0" applyFont="1" applyBorder="1"/>
    <xf numFmtId="3" fontId="5" fillId="0" borderId="16" xfId="0" applyNumberFormat="1" applyFont="1" applyBorder="1"/>
    <xf numFmtId="0" fontId="1" fillId="0" borderId="0" xfId="0" applyFont="1" applyBorder="1" applyAlignment="1">
      <alignment horizontal="center"/>
    </xf>
    <xf numFmtId="164" fontId="9" fillId="0" borderId="12" xfId="1" applyNumberFormat="1" applyFont="1" applyFill="1" applyBorder="1"/>
    <xf numFmtId="164" fontId="9" fillId="0" borderId="1" xfId="0" applyNumberFormat="1" applyFont="1" applyFill="1" applyBorder="1"/>
    <xf numFmtId="164" fontId="9" fillId="0" borderId="4" xfId="0" applyNumberFormat="1" applyFont="1" applyFill="1" applyBorder="1"/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/>
    <xf numFmtId="0" fontId="9" fillId="2" borderId="1" xfId="0" applyFont="1" applyFill="1" applyBorder="1"/>
    <xf numFmtId="164" fontId="9" fillId="2" borderId="1" xfId="0" applyNumberFormat="1" applyFont="1" applyFill="1" applyBorder="1"/>
    <xf numFmtId="165" fontId="9" fillId="2" borderId="1" xfId="0" applyNumberFormat="1" applyFont="1" applyFill="1" applyBorder="1"/>
    <xf numFmtId="164" fontId="5" fillId="0" borderId="13" xfId="1" applyNumberFormat="1" applyFont="1" applyBorder="1"/>
    <xf numFmtId="164" fontId="9" fillId="0" borderId="12" xfId="1" applyNumberFormat="1" applyFont="1" applyBorder="1"/>
    <xf numFmtId="0" fontId="9" fillId="0" borderId="1" xfId="0" applyFont="1" applyFill="1" applyBorder="1"/>
    <xf numFmtId="164" fontId="5" fillId="0" borderId="0" xfId="0" applyNumberFormat="1" applyFont="1"/>
    <xf numFmtId="165" fontId="5" fillId="0" borderId="0" xfId="0" applyNumberFormat="1" applyFont="1"/>
    <xf numFmtId="0" fontId="1" fillId="0" borderId="0" xfId="0" applyFont="1" applyAlignment="1">
      <alignment horizontal="center"/>
    </xf>
    <xf numFmtId="0" fontId="1" fillId="2" borderId="9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18" xfId="0" applyFont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1" xfId="0" applyFont="1" applyBorder="1"/>
    <xf numFmtId="0" fontId="5" fillId="0" borderId="2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781050</xdr:colOff>
      <xdr:row>1</xdr:row>
      <xdr:rowOff>28575</xdr:rowOff>
    </xdr:from>
    <xdr:to>
      <xdr:col>1</xdr:col>
      <xdr:colOff>2514600</xdr:colOff>
      <xdr:row>6</xdr:row>
      <xdr:rowOff>134216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>
          <a:fillRect/>
        </a:stretch>
      </xdr:blipFill>
      <xdr:spPr bwMode="auto">
        <a:xfrm>
          <a:off x="1066800" y="257175"/>
          <a:ext cx="1733550" cy="1248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85726</xdr:rowOff>
    </xdr:from>
    <xdr:to>
      <xdr:col>2</xdr:col>
      <xdr:colOff>28575</xdr:colOff>
      <xdr:row>3</xdr:row>
      <xdr:rowOff>175180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>
          <a:fillRect/>
        </a:stretch>
      </xdr:blipFill>
      <xdr:spPr bwMode="auto">
        <a:xfrm>
          <a:off x="123826" y="85726"/>
          <a:ext cx="1076324" cy="775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1</xdr:row>
      <xdr:rowOff>171450</xdr:rowOff>
    </xdr:from>
    <xdr:to>
      <xdr:col>1</xdr:col>
      <xdr:colOff>2137764</xdr:colOff>
      <xdr:row>6</xdr:row>
      <xdr:rowOff>142876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>
          <a:fillRect/>
        </a:stretch>
      </xdr:blipFill>
      <xdr:spPr bwMode="auto">
        <a:xfrm>
          <a:off x="990600" y="400050"/>
          <a:ext cx="1547214" cy="1114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P41"/>
  <sheetViews>
    <sheetView showGridLines="0" workbookViewId="0">
      <selection activeCell="J8" sqref="J8"/>
    </sheetView>
  </sheetViews>
  <sheetFormatPr baseColWidth="10" defaultColWidth="9.140625" defaultRowHeight="18" x14ac:dyDescent="0.25"/>
  <cols>
    <col min="1" max="1" width="4.28515625" style="2" customWidth="1"/>
    <col min="2" max="2" width="50.28515625" style="2" bestFit="1" customWidth="1"/>
    <col min="3" max="3" width="12.7109375" style="3" customWidth="1"/>
    <col min="4" max="4" width="21" style="2" customWidth="1"/>
    <col min="5" max="5" width="2.28515625" style="2" customWidth="1"/>
    <col min="6" max="6" width="45.85546875" style="2" customWidth="1"/>
    <col min="7" max="7" width="12.42578125" style="3" customWidth="1"/>
    <col min="8" max="8" width="24.140625" style="2" customWidth="1"/>
    <col min="9" max="16384" width="9.140625" style="2"/>
  </cols>
  <sheetData>
    <row r="1" spans="2:16" x14ac:dyDescent="0.25">
      <c r="B1" s="87"/>
      <c r="C1" s="75"/>
      <c r="D1" s="76"/>
      <c r="E1" s="76"/>
      <c r="F1" s="76"/>
      <c r="G1" s="77"/>
      <c r="H1" s="78"/>
    </row>
    <row r="2" spans="2:16" x14ac:dyDescent="0.25">
      <c r="B2" s="88"/>
      <c r="C2" s="79"/>
      <c r="D2" s="90" t="s">
        <v>73</v>
      </c>
      <c r="E2" s="90"/>
      <c r="F2" s="90"/>
      <c r="G2" s="90"/>
      <c r="H2" s="81"/>
      <c r="J2" s="85"/>
      <c r="K2" s="85"/>
      <c r="L2" s="85"/>
      <c r="M2" s="85"/>
      <c r="N2" s="85"/>
      <c r="O2" s="85"/>
      <c r="P2" s="85"/>
    </row>
    <row r="3" spans="2:16" x14ac:dyDescent="0.25">
      <c r="B3" s="88"/>
      <c r="C3" s="79"/>
      <c r="D3" s="90" t="s">
        <v>74</v>
      </c>
      <c r="E3" s="90"/>
      <c r="F3" s="90"/>
      <c r="G3" s="90"/>
      <c r="H3" s="81"/>
      <c r="J3" s="85"/>
      <c r="K3" s="85"/>
      <c r="L3" s="85"/>
      <c r="M3" s="85"/>
      <c r="N3" s="85"/>
      <c r="O3" s="85"/>
      <c r="P3" s="85"/>
    </row>
    <row r="4" spans="2:16" x14ac:dyDescent="0.25">
      <c r="B4" s="88"/>
      <c r="C4" s="79"/>
      <c r="D4" s="91" t="s">
        <v>57</v>
      </c>
      <c r="E4" s="91"/>
      <c r="F4" s="91"/>
      <c r="G4" s="91"/>
      <c r="H4" s="81"/>
      <c r="J4" s="86"/>
      <c r="K4" s="85"/>
      <c r="L4" s="85" t="s">
        <v>40</v>
      </c>
      <c r="M4" s="85"/>
      <c r="N4" s="85"/>
      <c r="O4" s="85"/>
      <c r="P4" s="85"/>
    </row>
    <row r="5" spans="2:16" x14ac:dyDescent="0.25">
      <c r="B5" s="88"/>
      <c r="C5" s="79"/>
      <c r="D5" s="91" t="s">
        <v>65</v>
      </c>
      <c r="E5" s="91"/>
      <c r="F5" s="91"/>
      <c r="G5" s="91"/>
      <c r="H5" s="81"/>
      <c r="J5" s="86"/>
      <c r="K5" s="85"/>
      <c r="L5" s="85"/>
      <c r="M5" s="85"/>
      <c r="N5" s="85"/>
      <c r="O5" s="85"/>
      <c r="P5" s="85"/>
    </row>
    <row r="6" spans="2:16" x14ac:dyDescent="0.25">
      <c r="B6" s="88"/>
      <c r="C6" s="79"/>
      <c r="D6" s="7"/>
      <c r="E6" s="7"/>
      <c r="F6" s="80" t="s">
        <v>47</v>
      </c>
      <c r="G6" s="80"/>
      <c r="H6" s="81"/>
      <c r="J6" s="71"/>
      <c r="K6" s="71"/>
      <c r="L6" s="71"/>
      <c r="M6" s="71"/>
      <c r="N6" s="71"/>
      <c r="O6" s="71"/>
      <c r="P6" s="71"/>
    </row>
    <row r="7" spans="2:16" x14ac:dyDescent="0.25">
      <c r="B7" s="88"/>
      <c r="C7" s="79"/>
      <c r="D7" s="7"/>
      <c r="E7" s="7"/>
      <c r="F7" s="7"/>
      <c r="G7" s="80"/>
      <c r="H7" s="81"/>
      <c r="J7" s="71"/>
      <c r="K7" s="71"/>
      <c r="L7" s="71"/>
      <c r="M7" s="71"/>
      <c r="N7" s="71"/>
      <c r="O7" s="71"/>
      <c r="P7" s="71"/>
    </row>
    <row r="8" spans="2:16" ht="18.75" thickBot="1" x14ac:dyDescent="0.3">
      <c r="B8" s="89"/>
      <c r="C8" s="82"/>
      <c r="D8" s="54"/>
      <c r="E8" s="83"/>
      <c r="F8" s="83"/>
      <c r="G8" s="83"/>
      <c r="H8" s="84"/>
    </row>
    <row r="9" spans="2:16" x14ac:dyDescent="0.25">
      <c r="B9" s="72" t="s">
        <v>0</v>
      </c>
      <c r="C9" s="73" t="s">
        <v>33</v>
      </c>
      <c r="D9" s="74" t="s">
        <v>60</v>
      </c>
      <c r="E9" s="7"/>
      <c r="F9" s="72" t="s">
        <v>0</v>
      </c>
      <c r="G9" s="73" t="s">
        <v>33</v>
      </c>
      <c r="H9" s="74" t="s">
        <v>60</v>
      </c>
    </row>
    <row r="10" spans="2:16" x14ac:dyDescent="0.2">
      <c r="B10" s="8" t="s">
        <v>1</v>
      </c>
      <c r="C10" s="9"/>
      <c r="D10" s="10"/>
      <c r="F10" s="8" t="s">
        <v>4</v>
      </c>
      <c r="G10" s="9"/>
      <c r="H10" s="10"/>
    </row>
    <row r="11" spans="2:16" x14ac:dyDescent="0.2">
      <c r="B11" s="11"/>
      <c r="C11" s="12"/>
      <c r="D11" s="13"/>
      <c r="F11" s="11"/>
      <c r="G11" s="12"/>
      <c r="H11" s="13"/>
    </row>
    <row r="12" spans="2:16" x14ac:dyDescent="0.2">
      <c r="B12" s="11" t="s">
        <v>2</v>
      </c>
      <c r="C12" s="12"/>
      <c r="D12" s="13"/>
      <c r="F12" s="11" t="s">
        <v>3</v>
      </c>
      <c r="G12" s="12"/>
      <c r="H12" s="13"/>
    </row>
    <row r="13" spans="2:16" x14ac:dyDescent="0.2">
      <c r="B13" s="11" t="s">
        <v>24</v>
      </c>
      <c r="C13" s="12">
        <v>1</v>
      </c>
      <c r="D13" s="14">
        <v>528692020</v>
      </c>
      <c r="F13" s="11" t="s">
        <v>29</v>
      </c>
      <c r="G13" s="12">
        <v>7</v>
      </c>
      <c r="H13" s="14">
        <v>244680150</v>
      </c>
    </row>
    <row r="14" spans="2:16" x14ac:dyDescent="0.2">
      <c r="B14" s="11" t="s">
        <v>69</v>
      </c>
      <c r="C14" s="12">
        <v>2</v>
      </c>
      <c r="D14" s="14">
        <v>44134131</v>
      </c>
      <c r="F14" s="11" t="s">
        <v>30</v>
      </c>
      <c r="G14" s="12">
        <v>8</v>
      </c>
      <c r="H14" s="14">
        <v>161317636</v>
      </c>
    </row>
    <row r="15" spans="2:16" x14ac:dyDescent="0.2">
      <c r="B15" s="11"/>
      <c r="C15" s="12"/>
      <c r="D15" s="14"/>
      <c r="F15" s="11" t="s">
        <v>70</v>
      </c>
      <c r="G15" s="12">
        <v>9</v>
      </c>
      <c r="H15" s="14">
        <v>18864464</v>
      </c>
    </row>
    <row r="16" spans="2:16" x14ac:dyDescent="0.2">
      <c r="B16" s="11"/>
      <c r="C16" s="15"/>
      <c r="D16" s="14"/>
      <c r="F16" s="11"/>
      <c r="G16" s="15"/>
      <c r="H16" s="14"/>
    </row>
    <row r="17" spans="2:8" x14ac:dyDescent="0.2">
      <c r="B17" s="16" t="s">
        <v>5</v>
      </c>
      <c r="C17" s="17"/>
      <c r="D17" s="18">
        <f>SUM(D13:D16)</f>
        <v>572826151</v>
      </c>
      <c r="F17" s="16" t="s">
        <v>7</v>
      </c>
      <c r="G17" s="17"/>
      <c r="H17" s="18">
        <f>SUM(H13:H16)</f>
        <v>424862250</v>
      </c>
    </row>
    <row r="18" spans="2:8" s="22" customFormat="1" x14ac:dyDescent="0.2">
      <c r="B18" s="19" t="s">
        <v>6</v>
      </c>
      <c r="C18" s="20"/>
      <c r="D18" s="21"/>
      <c r="F18" s="19" t="s">
        <v>8</v>
      </c>
      <c r="G18" s="20"/>
      <c r="H18" s="21"/>
    </row>
    <row r="19" spans="2:8" x14ac:dyDescent="0.2">
      <c r="B19" s="11" t="s">
        <v>25</v>
      </c>
      <c r="C19" s="23">
        <v>3</v>
      </c>
      <c r="D19" s="21">
        <v>913493147</v>
      </c>
      <c r="F19" s="11"/>
      <c r="G19" s="12"/>
      <c r="H19" s="14"/>
    </row>
    <row r="20" spans="2:8" x14ac:dyDescent="0.2">
      <c r="B20" s="19" t="s">
        <v>26</v>
      </c>
      <c r="C20" s="23">
        <v>4</v>
      </c>
      <c r="D20" s="21">
        <v>2294834647</v>
      </c>
      <c r="F20" s="11"/>
      <c r="G20" s="12"/>
      <c r="H20" s="14"/>
    </row>
    <row r="21" spans="2:8" x14ac:dyDescent="0.2">
      <c r="B21" s="19" t="s">
        <v>49</v>
      </c>
      <c r="C21" s="23">
        <v>5</v>
      </c>
      <c r="D21" s="21">
        <v>121538590</v>
      </c>
      <c r="F21" s="11"/>
      <c r="G21" s="12"/>
      <c r="H21" s="14"/>
    </row>
    <row r="22" spans="2:8" x14ac:dyDescent="0.2">
      <c r="B22" s="19" t="s">
        <v>27</v>
      </c>
      <c r="C22" s="23">
        <v>6</v>
      </c>
      <c r="D22" s="21">
        <v>37120000</v>
      </c>
      <c r="F22" s="11"/>
      <c r="G22" s="12"/>
      <c r="H22" s="14"/>
    </row>
    <row r="23" spans="2:8" x14ac:dyDescent="0.25">
      <c r="B23" s="19"/>
      <c r="C23" s="23"/>
      <c r="D23" s="21"/>
      <c r="F23" s="11"/>
      <c r="G23" s="12"/>
      <c r="H23" s="14"/>
    </row>
    <row r="24" spans="2:8" x14ac:dyDescent="0.25">
      <c r="B24" s="11"/>
      <c r="C24" s="23"/>
      <c r="D24" s="21"/>
      <c r="F24" s="11"/>
      <c r="G24" s="15"/>
      <c r="H24" s="14"/>
    </row>
    <row r="25" spans="2:8" x14ac:dyDescent="0.25">
      <c r="B25" s="11"/>
      <c r="C25" s="12"/>
      <c r="D25" s="14"/>
      <c r="F25" s="16" t="s">
        <v>9</v>
      </c>
      <c r="G25" s="24"/>
      <c r="H25" s="18">
        <f>SUM(H19:H24)</f>
        <v>0</v>
      </c>
    </row>
    <row r="26" spans="2:8" x14ac:dyDescent="0.25">
      <c r="B26" s="11"/>
      <c r="C26" s="12"/>
      <c r="D26" s="14"/>
      <c r="F26" s="16" t="s">
        <v>10</v>
      </c>
      <c r="G26" s="24"/>
      <c r="H26" s="18">
        <f>+H17+H25</f>
        <v>424862250</v>
      </c>
    </row>
    <row r="27" spans="2:8" x14ac:dyDescent="0.25">
      <c r="B27" s="11"/>
      <c r="C27" s="12"/>
      <c r="D27" s="14"/>
      <c r="F27" s="11" t="s">
        <v>11</v>
      </c>
      <c r="G27" s="9"/>
      <c r="H27" s="14"/>
    </row>
    <row r="28" spans="2:8" x14ac:dyDescent="0.25">
      <c r="B28" s="11"/>
      <c r="C28" s="12"/>
      <c r="D28" s="14"/>
      <c r="F28" s="11" t="s">
        <v>48</v>
      </c>
      <c r="G28" s="12">
        <v>10</v>
      </c>
      <c r="H28" s="14">
        <v>3588317048.6599998</v>
      </c>
    </row>
    <row r="29" spans="2:8" x14ac:dyDescent="0.25">
      <c r="B29" s="11"/>
      <c r="C29" s="12"/>
      <c r="D29" s="14"/>
      <c r="F29" s="11" t="s">
        <v>53</v>
      </c>
      <c r="G29" s="12">
        <v>10</v>
      </c>
      <c r="H29" s="14">
        <v>-384883281</v>
      </c>
    </row>
    <row r="30" spans="2:8" x14ac:dyDescent="0.25">
      <c r="B30" s="11"/>
      <c r="C30" s="12"/>
      <c r="D30" s="14"/>
      <c r="F30" s="11" t="s">
        <v>31</v>
      </c>
      <c r="G30" s="12">
        <v>10</v>
      </c>
      <c r="H30" s="14">
        <f>+'ESTADO DE GESTION'!G31</f>
        <v>311516517</v>
      </c>
    </row>
    <row r="31" spans="2:8" x14ac:dyDescent="0.25">
      <c r="B31" s="11"/>
      <c r="C31" s="15"/>
      <c r="D31" s="14"/>
      <c r="F31" s="11"/>
      <c r="G31" s="15"/>
      <c r="H31" s="14"/>
    </row>
    <row r="32" spans="2:8" x14ac:dyDescent="0.25">
      <c r="B32" s="16" t="s">
        <v>14</v>
      </c>
      <c r="C32" s="17"/>
      <c r="D32" s="18">
        <f>SUM(D19:D31)</f>
        <v>3366986384</v>
      </c>
      <c r="F32" s="16" t="s">
        <v>12</v>
      </c>
      <c r="G32" s="24"/>
      <c r="H32" s="18">
        <f>SUM(H28:H31)</f>
        <v>3514950284.6599998</v>
      </c>
    </row>
    <row r="33" spans="2:8" x14ac:dyDescent="0.25">
      <c r="B33" s="4" t="s">
        <v>15</v>
      </c>
      <c r="C33" s="5"/>
      <c r="D33" s="25">
        <f>+D17+D32</f>
        <v>3939812535</v>
      </c>
      <c r="F33" s="4" t="s">
        <v>13</v>
      </c>
      <c r="G33" s="6"/>
      <c r="H33" s="25">
        <f>+H26+H32</f>
        <v>3939812534.6599998</v>
      </c>
    </row>
    <row r="34" spans="2:8" x14ac:dyDescent="0.25">
      <c r="B34" s="26" t="s">
        <v>28</v>
      </c>
      <c r="C34" s="27">
        <v>11</v>
      </c>
      <c r="D34" s="28">
        <v>40072012</v>
      </c>
      <c r="E34" s="26"/>
      <c r="F34" s="26" t="s">
        <v>28</v>
      </c>
      <c r="G34" s="27">
        <v>11</v>
      </c>
      <c r="H34" s="66">
        <v>40072012</v>
      </c>
    </row>
    <row r="35" spans="2:8" x14ac:dyDescent="0.25">
      <c r="H35" s="29">
        <f>+D33-H33</f>
        <v>0.34000015258789063</v>
      </c>
    </row>
    <row r="36" spans="2:8" x14ac:dyDescent="0.25">
      <c r="H36" s="69"/>
    </row>
    <row r="37" spans="2:8" x14ac:dyDescent="0.25">
      <c r="F37" s="30"/>
      <c r="H37" s="30"/>
    </row>
    <row r="38" spans="2:8" x14ac:dyDescent="0.25">
      <c r="B38" s="31"/>
      <c r="F38" s="31"/>
    </row>
    <row r="39" spans="2:8" x14ac:dyDescent="0.25">
      <c r="B39" s="32" t="s">
        <v>41</v>
      </c>
      <c r="F39" s="32" t="s">
        <v>43</v>
      </c>
    </row>
    <row r="40" spans="2:8" x14ac:dyDescent="0.25">
      <c r="B40" s="32" t="s">
        <v>42</v>
      </c>
      <c r="F40" s="32" t="s">
        <v>46</v>
      </c>
    </row>
    <row r="41" spans="2:8" x14ac:dyDescent="0.25">
      <c r="F41" s="32" t="s">
        <v>44</v>
      </c>
    </row>
  </sheetData>
  <mergeCells count="9">
    <mergeCell ref="J2:P2"/>
    <mergeCell ref="J3:P3"/>
    <mergeCell ref="J5:P5"/>
    <mergeCell ref="J4:P4"/>
    <mergeCell ref="B1:B8"/>
    <mergeCell ref="D2:G2"/>
    <mergeCell ref="D3:G3"/>
    <mergeCell ref="D4:G4"/>
    <mergeCell ref="D5:G5"/>
  </mergeCells>
  <phoneticPr fontId="2" type="noConversion"/>
  <printOptions horizontalCentered="1" verticalCentered="1"/>
  <pageMargins left="0.11811023622047245" right="0.31496062992125984" top="0.35433070866141736" bottom="0.35433070866141736" header="0.31496062992125984" footer="0.31496062992125984"/>
  <pageSetup scale="73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J40"/>
  <sheetViews>
    <sheetView showGridLines="0" workbookViewId="0">
      <selection activeCell="J7" sqref="J7"/>
    </sheetView>
  </sheetViews>
  <sheetFormatPr baseColWidth="10" defaultColWidth="10.85546875" defaultRowHeight="18" x14ac:dyDescent="0.25"/>
  <cols>
    <col min="1" max="1" width="3.28515625" style="2" customWidth="1"/>
    <col min="2" max="2" width="14.28515625" style="2" customWidth="1"/>
    <col min="3" max="3" width="14.42578125" style="2" customWidth="1"/>
    <col min="4" max="4" width="10.85546875" style="2"/>
    <col min="5" max="5" width="21.7109375" style="2" customWidth="1"/>
    <col min="6" max="6" width="16.85546875" style="3" customWidth="1"/>
    <col min="7" max="7" width="24.140625" style="2" customWidth="1"/>
    <col min="8" max="9" width="10.85546875" style="2"/>
    <col min="10" max="10" width="21" style="2" bestFit="1" customWidth="1"/>
    <col min="11" max="16384" width="10.85546875" style="2"/>
  </cols>
  <sheetData>
    <row r="1" spans="2:10" x14ac:dyDescent="0.2">
      <c r="B1" s="85" t="s">
        <v>32</v>
      </c>
      <c r="C1" s="85"/>
      <c r="D1" s="85"/>
      <c r="E1" s="85"/>
      <c r="F1" s="85"/>
      <c r="G1" s="85"/>
    </row>
    <row r="2" spans="2:10" x14ac:dyDescent="0.2">
      <c r="B2" s="85" t="s">
        <v>58</v>
      </c>
      <c r="C2" s="85"/>
      <c r="D2" s="85"/>
      <c r="E2" s="85"/>
      <c r="F2" s="85"/>
      <c r="G2" s="85"/>
    </row>
    <row r="3" spans="2:10" x14ac:dyDescent="0.2">
      <c r="B3" s="85" t="s">
        <v>66</v>
      </c>
      <c r="C3" s="85"/>
      <c r="D3" s="85"/>
      <c r="E3" s="85"/>
      <c r="F3" s="85"/>
      <c r="G3" s="85"/>
    </row>
    <row r="4" spans="2:10" x14ac:dyDescent="0.2">
      <c r="B4" s="85" t="s">
        <v>47</v>
      </c>
      <c r="C4" s="85"/>
      <c r="D4" s="85"/>
      <c r="E4" s="85"/>
      <c r="F4" s="85"/>
      <c r="G4" s="85"/>
    </row>
    <row r="6" spans="2:10" x14ac:dyDescent="0.25">
      <c r="B6" s="94" t="s">
        <v>16</v>
      </c>
      <c r="C6" s="95"/>
      <c r="D6" s="95"/>
      <c r="E6" s="95"/>
      <c r="F6" s="96"/>
      <c r="G6" s="100">
        <v>2018</v>
      </c>
    </row>
    <row r="7" spans="2:10" x14ac:dyDescent="0.25">
      <c r="B7" s="97"/>
      <c r="C7" s="98"/>
      <c r="D7" s="98"/>
      <c r="E7" s="98"/>
      <c r="F7" s="99"/>
      <c r="G7" s="101"/>
    </row>
    <row r="8" spans="2:10" ht="6.75" customHeight="1" x14ac:dyDescent="0.2"/>
    <row r="9" spans="2:10" x14ac:dyDescent="0.2">
      <c r="B9" s="92" t="s">
        <v>17</v>
      </c>
      <c r="C9" s="93"/>
      <c r="D9" s="93"/>
      <c r="E9" s="93"/>
      <c r="F9" s="52" t="s">
        <v>33</v>
      </c>
      <c r="G9" s="47"/>
    </row>
    <row r="10" spans="2:10" x14ac:dyDescent="0.2">
      <c r="B10" s="33" t="s">
        <v>59</v>
      </c>
      <c r="C10" s="7"/>
      <c r="D10" s="7"/>
      <c r="E10" s="7"/>
      <c r="F10" s="12"/>
      <c r="G10" s="48"/>
    </row>
    <row r="11" spans="2:10" x14ac:dyDescent="0.2">
      <c r="B11" s="34" t="s">
        <v>34</v>
      </c>
      <c r="C11" s="35"/>
      <c r="D11" s="35"/>
      <c r="E11" s="35"/>
      <c r="F11" s="12">
        <v>12</v>
      </c>
      <c r="G11" s="49">
        <v>72117620</v>
      </c>
    </row>
    <row r="12" spans="2:10" x14ac:dyDescent="0.2">
      <c r="B12" s="11" t="s">
        <v>35</v>
      </c>
      <c r="C12" s="7"/>
      <c r="D12" s="7"/>
      <c r="E12" s="7"/>
      <c r="F12" s="12">
        <v>12</v>
      </c>
      <c r="G12" s="49">
        <v>7480277928</v>
      </c>
    </row>
    <row r="13" spans="2:10" x14ac:dyDescent="0.2">
      <c r="B13" s="11"/>
      <c r="C13" s="7"/>
      <c r="D13" s="7"/>
      <c r="E13" s="7"/>
      <c r="F13" s="12"/>
      <c r="G13" s="49"/>
    </row>
    <row r="14" spans="2:10" x14ac:dyDescent="0.2">
      <c r="B14" s="11"/>
      <c r="C14" s="7"/>
      <c r="D14" s="7"/>
      <c r="E14" s="7"/>
      <c r="F14" s="12"/>
      <c r="G14" s="49"/>
    </row>
    <row r="15" spans="2:10" x14ac:dyDescent="0.2">
      <c r="B15" s="36" t="s">
        <v>18</v>
      </c>
      <c r="C15" s="37"/>
      <c r="D15" s="37"/>
      <c r="E15" s="37"/>
      <c r="F15" s="38"/>
      <c r="G15" s="50">
        <f>SUM(G11:G14)</f>
        <v>7552395548</v>
      </c>
      <c r="J15" s="69"/>
    </row>
    <row r="16" spans="2:10" x14ac:dyDescent="0.2">
      <c r="B16" s="33" t="s">
        <v>54</v>
      </c>
      <c r="C16" s="7"/>
      <c r="D16" s="7"/>
      <c r="E16" s="7"/>
      <c r="F16" s="12"/>
      <c r="G16" s="49"/>
    </row>
    <row r="17" spans="2:7" x14ac:dyDescent="0.25">
      <c r="B17" s="11" t="s">
        <v>36</v>
      </c>
      <c r="C17" s="7"/>
      <c r="D17" s="7"/>
      <c r="E17" s="7"/>
      <c r="F17" s="12">
        <v>13</v>
      </c>
      <c r="G17" s="49">
        <v>1222436388</v>
      </c>
    </row>
    <row r="18" spans="2:7" x14ac:dyDescent="0.2">
      <c r="B18" s="11" t="s">
        <v>37</v>
      </c>
      <c r="C18" s="7"/>
      <c r="D18" s="7"/>
      <c r="E18" s="7"/>
      <c r="F18" s="12">
        <v>13</v>
      </c>
      <c r="G18" s="49">
        <v>181456817</v>
      </c>
    </row>
    <row r="19" spans="2:7" x14ac:dyDescent="0.2">
      <c r="B19" s="11" t="s">
        <v>35</v>
      </c>
      <c r="C19" s="7"/>
      <c r="D19" s="7"/>
      <c r="E19" s="7"/>
      <c r="F19" s="12">
        <v>13</v>
      </c>
      <c r="G19" s="49">
        <v>36398744</v>
      </c>
    </row>
    <row r="20" spans="2:7" x14ac:dyDescent="0.2">
      <c r="B20" s="11" t="s">
        <v>38</v>
      </c>
      <c r="C20" s="7"/>
      <c r="D20" s="7"/>
      <c r="E20" s="7"/>
      <c r="F20" s="12">
        <v>13</v>
      </c>
      <c r="G20" s="49">
        <v>5802311095</v>
      </c>
    </row>
    <row r="21" spans="2:7" x14ac:dyDescent="0.2">
      <c r="B21" s="11"/>
      <c r="C21" s="7"/>
      <c r="D21" s="7"/>
      <c r="E21" s="7"/>
      <c r="F21" s="12"/>
      <c r="G21" s="49"/>
    </row>
    <row r="22" spans="2:7" x14ac:dyDescent="0.2">
      <c r="B22" s="36" t="s">
        <v>19</v>
      </c>
      <c r="C22" s="37"/>
      <c r="D22" s="37"/>
      <c r="E22" s="37"/>
      <c r="F22" s="38"/>
      <c r="G22" s="50">
        <f>SUM(G17:G21)</f>
        <v>7242603044</v>
      </c>
    </row>
    <row r="23" spans="2:7" x14ac:dyDescent="0.25">
      <c r="B23" s="36" t="s">
        <v>20</v>
      </c>
      <c r="C23" s="37"/>
      <c r="D23" s="37"/>
      <c r="E23" s="37"/>
      <c r="F23" s="53"/>
      <c r="G23" s="50">
        <f>+G15-G22</f>
        <v>309792504</v>
      </c>
    </row>
    <row r="24" spans="2:7" x14ac:dyDescent="0.25">
      <c r="B24" s="11" t="s">
        <v>21</v>
      </c>
      <c r="C24" s="7"/>
      <c r="D24" s="7"/>
      <c r="E24" s="7"/>
      <c r="F24" s="12"/>
      <c r="G24" s="49"/>
    </row>
    <row r="25" spans="2:7" x14ac:dyDescent="0.25">
      <c r="B25" s="11" t="s">
        <v>55</v>
      </c>
      <c r="C25" s="7"/>
      <c r="D25" s="7"/>
      <c r="E25" s="7"/>
      <c r="F25" s="12">
        <v>14</v>
      </c>
      <c r="G25" s="49">
        <v>2053276</v>
      </c>
    </row>
    <row r="26" spans="2:7" x14ac:dyDescent="0.25">
      <c r="B26" s="11" t="s">
        <v>56</v>
      </c>
      <c r="C26" s="7"/>
      <c r="D26" s="7"/>
      <c r="E26" s="7"/>
      <c r="F26" s="12">
        <v>15</v>
      </c>
      <c r="G26" s="49">
        <v>329263</v>
      </c>
    </row>
    <row r="27" spans="2:7" x14ac:dyDescent="0.25">
      <c r="B27" s="11"/>
      <c r="C27" s="7"/>
      <c r="D27" s="7"/>
      <c r="E27" s="7"/>
      <c r="F27" s="12"/>
      <c r="G27" s="49"/>
    </row>
    <row r="28" spans="2:7" x14ac:dyDescent="0.25">
      <c r="B28" s="11"/>
      <c r="C28" s="7"/>
      <c r="D28" s="7"/>
      <c r="E28" s="7"/>
      <c r="F28" s="12"/>
      <c r="G28" s="49"/>
    </row>
    <row r="29" spans="2:7" x14ac:dyDescent="0.25">
      <c r="B29" s="11"/>
      <c r="C29" s="7"/>
      <c r="D29" s="7"/>
      <c r="E29" s="7"/>
      <c r="F29" s="12"/>
      <c r="G29" s="49"/>
    </row>
    <row r="30" spans="2:7" x14ac:dyDescent="0.25">
      <c r="B30" s="39" t="s">
        <v>22</v>
      </c>
      <c r="C30" s="37"/>
      <c r="D30" s="37"/>
      <c r="E30" s="37"/>
      <c r="F30" s="38"/>
      <c r="G30" s="50">
        <f>+G25-G26</f>
        <v>1724013</v>
      </c>
    </row>
    <row r="31" spans="2:7" x14ac:dyDescent="0.25">
      <c r="B31" s="39" t="s">
        <v>23</v>
      </c>
      <c r="C31" s="40"/>
      <c r="D31" s="40"/>
      <c r="E31" s="40"/>
      <c r="F31" s="41"/>
      <c r="G31" s="51">
        <f>+G23+G30</f>
        <v>311516517</v>
      </c>
    </row>
    <row r="36" spans="2:8" x14ac:dyDescent="0.25">
      <c r="G36" s="30"/>
    </row>
    <row r="37" spans="2:8" x14ac:dyDescent="0.25">
      <c r="B37" s="31"/>
      <c r="C37" s="31"/>
      <c r="D37" s="31"/>
      <c r="F37" s="42"/>
      <c r="G37" s="31"/>
    </row>
    <row r="38" spans="2:8" x14ac:dyDescent="0.25">
      <c r="B38" s="32" t="s">
        <v>41</v>
      </c>
      <c r="C38" s="32"/>
      <c r="D38" s="32"/>
      <c r="E38" s="43"/>
      <c r="F38" s="44" t="s">
        <v>43</v>
      </c>
      <c r="G38" s="45"/>
      <c r="H38" s="46"/>
    </row>
    <row r="39" spans="2:8" x14ac:dyDescent="0.25">
      <c r="B39" s="46" t="s">
        <v>45</v>
      </c>
      <c r="C39" s="32"/>
      <c r="D39" s="32"/>
      <c r="E39" s="32"/>
      <c r="F39" s="44" t="s">
        <v>46</v>
      </c>
      <c r="G39" s="45"/>
      <c r="H39" s="46"/>
    </row>
    <row r="40" spans="2:8" x14ac:dyDescent="0.25">
      <c r="F40" s="1" t="s">
        <v>44</v>
      </c>
    </row>
  </sheetData>
  <mergeCells count="7">
    <mergeCell ref="B1:G1"/>
    <mergeCell ref="B9:E9"/>
    <mergeCell ref="B2:G2"/>
    <mergeCell ref="B3:G3"/>
    <mergeCell ref="B4:G4"/>
    <mergeCell ref="B6:F7"/>
    <mergeCell ref="G6:G7"/>
  </mergeCells>
  <phoneticPr fontId="2" type="noConversion"/>
  <printOptions horizontalCentered="1" verticalCentered="1"/>
  <pageMargins left="0.30629921259842524" right="0.30629921259842524" top="0.35629921259842523" bottom="0.35629921259842523" header="0.30000000000000004" footer="0.30000000000000004"/>
  <pageSetup scale="9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B3:H28"/>
  <sheetViews>
    <sheetView showGridLines="0" tabSelected="1" zoomScaleNormal="110" zoomScalePageLayoutView="110" workbookViewId="0">
      <selection activeCell="B34" sqref="B34"/>
    </sheetView>
  </sheetViews>
  <sheetFormatPr baseColWidth="10" defaultColWidth="10.85546875" defaultRowHeight="18" x14ac:dyDescent="0.25"/>
  <cols>
    <col min="1" max="1" width="6" style="2" customWidth="1"/>
    <col min="2" max="2" width="48.140625" style="2" customWidth="1"/>
    <col min="3" max="3" width="19" style="2" customWidth="1"/>
    <col min="4" max="4" width="26.28515625" style="2" customWidth="1"/>
    <col min="5" max="5" width="13.85546875" style="2" customWidth="1"/>
    <col min="6" max="6" width="19.85546875" style="2" customWidth="1"/>
    <col min="7" max="7" width="21" style="2" bestFit="1" customWidth="1"/>
    <col min="8" max="16384" width="10.85546875" style="2"/>
  </cols>
  <sheetData>
    <row r="3" spans="2:7" x14ac:dyDescent="0.25">
      <c r="B3" s="85" t="s">
        <v>32</v>
      </c>
      <c r="C3" s="85"/>
      <c r="D3" s="85"/>
      <c r="E3" s="85"/>
      <c r="F3" s="85"/>
      <c r="G3" s="85"/>
    </row>
    <row r="4" spans="2:7" x14ac:dyDescent="0.2">
      <c r="B4" s="85" t="s">
        <v>39</v>
      </c>
      <c r="C4" s="85"/>
      <c r="D4" s="85"/>
      <c r="E4" s="85"/>
      <c r="F4" s="85"/>
      <c r="G4" s="85"/>
    </row>
    <row r="5" spans="2:7" x14ac:dyDescent="0.2">
      <c r="C5" s="85" t="s">
        <v>67</v>
      </c>
      <c r="D5" s="85"/>
      <c r="E5" s="3"/>
      <c r="F5" s="3"/>
    </row>
    <row r="6" spans="2:7" x14ac:dyDescent="0.25">
      <c r="C6" s="106" t="s">
        <v>52</v>
      </c>
      <c r="D6" s="106"/>
      <c r="E6" s="3"/>
      <c r="F6" s="3"/>
    </row>
    <row r="7" spans="2:7" x14ac:dyDescent="0.25">
      <c r="C7" s="56"/>
      <c r="D7" s="56"/>
      <c r="E7" s="3"/>
      <c r="F7" s="3"/>
    </row>
    <row r="8" spans="2:7" x14ac:dyDescent="0.25">
      <c r="C8" s="56"/>
      <c r="D8" s="56"/>
      <c r="E8" s="3"/>
      <c r="F8" s="3"/>
    </row>
    <row r="9" spans="2:7" x14ac:dyDescent="0.25">
      <c r="E9" s="3"/>
      <c r="F9" s="3"/>
    </row>
    <row r="10" spans="2:7" ht="15.95" customHeight="1" x14ac:dyDescent="0.25">
      <c r="B10" s="102" t="s">
        <v>16</v>
      </c>
      <c r="C10" s="102" t="s">
        <v>50</v>
      </c>
      <c r="D10" s="104" t="s">
        <v>61</v>
      </c>
      <c r="E10" s="102" t="s">
        <v>51</v>
      </c>
      <c r="F10" s="104" t="s">
        <v>63</v>
      </c>
      <c r="G10" s="104" t="s">
        <v>12</v>
      </c>
    </row>
    <row r="11" spans="2:7" ht="42" customHeight="1" x14ac:dyDescent="0.25">
      <c r="B11" s="103"/>
      <c r="C11" s="103"/>
      <c r="D11" s="105"/>
      <c r="E11" s="103"/>
      <c r="F11" s="105"/>
      <c r="G11" s="105"/>
    </row>
    <row r="12" spans="2:7" s="22" customFormat="1" x14ac:dyDescent="0.25">
      <c r="B12" s="68" t="s">
        <v>64</v>
      </c>
      <c r="C12" s="57">
        <v>3588317049</v>
      </c>
      <c r="D12" s="57">
        <f>-443618476</f>
        <v>-443618476</v>
      </c>
      <c r="E12" s="58"/>
      <c r="F12" s="58"/>
      <c r="G12" s="59">
        <f>C12+D12</f>
        <v>3144698573</v>
      </c>
    </row>
    <row r="13" spans="2:7" x14ac:dyDescent="0.25">
      <c r="B13" s="60"/>
      <c r="C13" s="60"/>
      <c r="D13" s="60"/>
      <c r="E13" s="60"/>
      <c r="F13" s="60"/>
      <c r="G13" s="60"/>
    </row>
    <row r="14" spans="2:7" x14ac:dyDescent="0.25">
      <c r="B14" s="61" t="s">
        <v>72</v>
      </c>
      <c r="C14" s="61"/>
      <c r="D14" s="61"/>
      <c r="E14" s="61"/>
      <c r="F14" s="67">
        <f>+'ESTADO DE GESTION'!G31</f>
        <v>311516517</v>
      </c>
      <c r="G14" s="61"/>
    </row>
    <row r="15" spans="2:7" x14ac:dyDescent="0.25">
      <c r="B15" s="61" t="s">
        <v>71</v>
      </c>
      <c r="C15" s="61"/>
      <c r="D15" s="67">
        <v>58735195</v>
      </c>
      <c r="E15" s="61"/>
      <c r="F15" s="61"/>
      <c r="G15" s="61"/>
    </row>
    <row r="16" spans="2:7" x14ac:dyDescent="0.25">
      <c r="B16" s="62"/>
      <c r="C16" s="62"/>
      <c r="D16" s="62"/>
      <c r="E16" s="62"/>
      <c r="F16" s="62"/>
      <c r="G16" s="62"/>
    </row>
    <row r="17" spans="2:8" x14ac:dyDescent="0.25">
      <c r="B17" s="63" t="s">
        <v>68</v>
      </c>
      <c r="C17" s="64">
        <f>C12</f>
        <v>3588317049</v>
      </c>
      <c r="D17" s="64">
        <f>D12+D15</f>
        <v>-384883281</v>
      </c>
      <c r="E17" s="63"/>
      <c r="F17" s="65">
        <f>F12+F14</f>
        <v>311516517</v>
      </c>
      <c r="G17" s="65">
        <f>C17+D17+F17</f>
        <v>3514950285</v>
      </c>
    </row>
    <row r="18" spans="2:8" x14ac:dyDescent="0.25">
      <c r="G18" s="70"/>
    </row>
    <row r="19" spans="2:8" x14ac:dyDescent="0.25">
      <c r="G19" s="70"/>
    </row>
    <row r="20" spans="2:8" x14ac:dyDescent="0.25">
      <c r="G20" s="70"/>
    </row>
    <row r="25" spans="2:8" ht="18.75" thickBot="1" x14ac:dyDescent="0.3">
      <c r="B25" s="54"/>
      <c r="C25" s="54"/>
      <c r="D25" s="7"/>
      <c r="E25" s="54"/>
      <c r="F25" s="55"/>
      <c r="G25" s="55"/>
    </row>
    <row r="26" spans="2:8" x14ac:dyDescent="0.25">
      <c r="B26" s="46" t="s">
        <v>41</v>
      </c>
      <c r="C26" s="32"/>
      <c r="D26" s="32"/>
      <c r="E26" s="46" t="s">
        <v>43</v>
      </c>
      <c r="G26" s="45"/>
      <c r="H26" s="46"/>
    </row>
    <row r="27" spans="2:8" x14ac:dyDescent="0.25">
      <c r="B27" s="46" t="s">
        <v>62</v>
      </c>
      <c r="C27" s="32"/>
      <c r="D27" s="32"/>
      <c r="E27" s="46" t="s">
        <v>46</v>
      </c>
      <c r="G27" s="45"/>
      <c r="H27" s="46"/>
    </row>
    <row r="28" spans="2:8" x14ac:dyDescent="0.25">
      <c r="E28" s="32" t="s">
        <v>44</v>
      </c>
    </row>
  </sheetData>
  <mergeCells count="10">
    <mergeCell ref="E10:E11"/>
    <mergeCell ref="F10:F11"/>
    <mergeCell ref="G10:G11"/>
    <mergeCell ref="B4:G4"/>
    <mergeCell ref="B3:G3"/>
    <mergeCell ref="C5:D5"/>
    <mergeCell ref="C6:D6"/>
    <mergeCell ref="B10:B11"/>
    <mergeCell ref="C10:C11"/>
    <mergeCell ref="D10:D11"/>
  </mergeCells>
  <pageMargins left="0.31496062992125984" right="0.70866141732283472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BALANCE GENERAL</vt:lpstr>
      <vt:lpstr>ESTADO DE GESTION</vt:lpstr>
      <vt:lpstr>ESTADODECAMBIOSPATNETO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2017-11-01T02:13:27Z</cp:lastPrinted>
  <dcterms:created xsi:type="dcterms:W3CDTF">2006-09-16T00:00:00Z</dcterms:created>
  <dcterms:modified xsi:type="dcterms:W3CDTF">2019-03-06T17:06:19Z</dcterms:modified>
</cp:coreProperties>
</file>