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90" windowWidth="17070" windowHeight="8100" activeTab="2"/>
  </bookViews>
  <sheets>
    <sheet name="Anexos 1-2 BALANCE " sheetId="3" r:id="rId1"/>
    <sheet name="Anexos 3-4 ACT FRA10" sheetId="6" r:id="rId2"/>
    <sheet name="EST. CAMBIO PT 10" sheetId="5" r:id="rId3"/>
  </sheets>
  <definedNames>
    <definedName name="_xlnm.Print_Area" localSheetId="0">'Anexos 1-2 BALANCE '!$A$1:$K$152</definedName>
    <definedName name="_xlnm.Print_Area" localSheetId="1">'Anexos 3-4 ACT FRA10'!$A$1:$E$111</definedName>
    <definedName name="_xlnm.Print_Area" localSheetId="2">'EST. CAMBIO PT 10'!$A$1:$G$47</definedName>
  </definedNames>
  <calcPr calcId="144525"/>
</workbook>
</file>

<file path=xl/calcChain.xml><?xml version="1.0" encoding="utf-8"?>
<calcChain xmlns="http://schemas.openxmlformats.org/spreadsheetml/2006/main">
  <c r="K116" i="3" l="1"/>
  <c r="J116" i="3"/>
  <c r="E116" i="3"/>
  <c r="D116" i="3"/>
  <c r="F24" i="5"/>
  <c r="G8" i="5" l="1"/>
  <c r="J53" i="3"/>
  <c r="J30" i="3"/>
  <c r="J18" i="3"/>
  <c r="D53" i="3"/>
  <c r="E10" i="3"/>
  <c r="G19" i="5" l="1"/>
  <c r="G28" i="5" l="1"/>
  <c r="E22" i="3"/>
  <c r="E15" i="3"/>
  <c r="G38" i="5" l="1"/>
  <c r="E49" i="6"/>
  <c r="G10" i="5" l="1"/>
  <c r="K53" i="3"/>
  <c r="K52" i="3" s="1"/>
  <c r="K37" i="3"/>
  <c r="K35" i="3" s="1"/>
  <c r="K25" i="3"/>
  <c r="K21" i="3"/>
  <c r="K18" i="3"/>
  <c r="K10" i="3"/>
  <c r="K7" i="3"/>
  <c r="E53" i="3"/>
  <c r="E42" i="3"/>
  <c r="E32" i="3"/>
  <c r="E28" i="3"/>
  <c r="E9" i="3"/>
  <c r="K9" i="3" l="1"/>
  <c r="K30" i="3" s="1"/>
  <c r="K49" i="3" s="1"/>
  <c r="E27" i="3"/>
  <c r="E49" i="3" s="1"/>
  <c r="E52" i="3"/>
  <c r="B118" i="6"/>
  <c r="B110" i="6"/>
  <c r="B98" i="6"/>
  <c r="B97" i="6"/>
  <c r="B96" i="6"/>
  <c r="B95" i="6"/>
  <c r="B91" i="6"/>
  <c r="B90" i="6"/>
  <c r="E88" i="6"/>
  <c r="D88" i="6"/>
  <c r="E83" i="6"/>
  <c r="D83" i="6"/>
  <c r="A66" i="6"/>
  <c r="B111" i="6" s="1"/>
  <c r="E56" i="6"/>
  <c r="E98" i="6" s="1"/>
  <c r="D56" i="6"/>
  <c r="D98" i="6" s="1"/>
  <c r="E97" i="6"/>
  <c r="D49" i="6"/>
  <c r="D97" i="6" s="1"/>
  <c r="E46" i="6"/>
  <c r="E96" i="6" s="1"/>
  <c r="D46" i="6"/>
  <c r="D96" i="6" s="1"/>
  <c r="E40" i="6"/>
  <c r="D40" i="6"/>
  <c r="E32" i="6"/>
  <c r="E30" i="6" s="1"/>
  <c r="D32" i="6"/>
  <c r="D94" i="6" s="1"/>
  <c r="E23" i="6"/>
  <c r="E91" i="6" s="1"/>
  <c r="D23" i="6"/>
  <c r="D91" i="6" s="1"/>
  <c r="E20" i="6"/>
  <c r="E90" i="6" s="1"/>
  <c r="D20" i="6"/>
  <c r="D90" i="6" s="1"/>
  <c r="E16" i="6"/>
  <c r="E89" i="6" s="1"/>
  <c r="D16" i="6"/>
  <c r="D89" i="6" s="1"/>
  <c r="E9" i="6"/>
  <c r="E84" i="6" s="1"/>
  <c r="D9" i="6"/>
  <c r="D84" i="6" s="1"/>
  <c r="A5" i="6"/>
  <c r="A75" i="6" s="1"/>
  <c r="A2" i="6"/>
  <c r="E94" i="6" l="1"/>
  <c r="E93" i="6" s="1"/>
  <c r="E10" i="6"/>
  <c r="E60" i="6" s="1"/>
  <c r="E86" i="6"/>
  <c r="D93" i="6"/>
  <c r="D30" i="6"/>
  <c r="D10" i="6"/>
  <c r="D86" i="6"/>
  <c r="K115" i="3"/>
  <c r="K114" i="3" s="1"/>
  <c r="E115" i="3"/>
  <c r="E114" i="3" s="1"/>
  <c r="E103" i="3"/>
  <c r="E87" i="3"/>
  <c r="K87" i="3" s="1"/>
  <c r="K97" i="3"/>
  <c r="K96" i="3"/>
  <c r="K95" i="3"/>
  <c r="K94" i="3"/>
  <c r="E105" i="3"/>
  <c r="E104" i="3"/>
  <c r="E96" i="3"/>
  <c r="E101" i="6" l="1"/>
  <c r="D101" i="6"/>
  <c r="D60" i="6"/>
  <c r="J39" i="3" s="1"/>
  <c r="J37" i="3" s="1"/>
  <c r="K93" i="3"/>
  <c r="K103" i="3" s="1"/>
  <c r="E101" i="3"/>
  <c r="E97" i="3"/>
  <c r="E94" i="3" s="1"/>
  <c r="K107" i="3"/>
  <c r="K106" i="3" s="1"/>
  <c r="K108" i="3" s="1"/>
  <c r="B119" i="6" l="1"/>
  <c r="K110" i="3"/>
  <c r="E111" i="3"/>
  <c r="D87" i="3"/>
  <c r="J87" i="3" l="1"/>
  <c r="D103" i="3" l="1"/>
  <c r="D42" i="3"/>
  <c r="D105" i="3" s="1"/>
  <c r="J115" i="3" l="1"/>
  <c r="J114" i="3" s="1"/>
  <c r="D115" i="3"/>
  <c r="D114" i="3" s="1"/>
  <c r="D22" i="3" l="1"/>
  <c r="E45" i="5" l="1"/>
  <c r="E44" i="5"/>
  <c r="A45" i="5"/>
  <c r="A2" i="5"/>
  <c r="G12" i="5" l="1"/>
  <c r="A81" i="3"/>
  <c r="G127" i="3"/>
  <c r="A127" i="3"/>
  <c r="J21" i="3" l="1"/>
  <c r="J96" i="3" s="1"/>
  <c r="J95" i="3"/>
  <c r="J10" i="3"/>
  <c r="J94" i="3" s="1"/>
  <c r="J25" i="3"/>
  <c r="J97" i="3" s="1"/>
  <c r="J52" i="3"/>
  <c r="J9" i="3" l="1"/>
  <c r="A82" i="3"/>
  <c r="G126" i="3"/>
  <c r="D28" i="3"/>
  <c r="D15" i="3"/>
  <c r="D97" i="3" s="1"/>
  <c r="D10" i="3"/>
  <c r="D96" i="3" s="1"/>
  <c r="J7" i="3"/>
  <c r="A83" i="3"/>
  <c r="D9" i="3" l="1"/>
  <c r="D52" i="3"/>
  <c r="D94" i="3"/>
  <c r="J93" i="3"/>
  <c r="J103" i="3" s="1"/>
  <c r="J35" i="3" l="1"/>
  <c r="C159" i="3"/>
  <c r="J107" i="3" l="1"/>
  <c r="J106" i="3" s="1"/>
  <c r="J108" i="3" s="1"/>
  <c r="J110" i="3" s="1"/>
  <c r="J49" i="3"/>
  <c r="J159" i="3" l="1"/>
  <c r="D32" i="3"/>
  <c r="D27" i="3" l="1"/>
  <c r="D49" i="3" s="1"/>
  <c r="D104" i="3"/>
  <c r="D101" i="3" s="1"/>
  <c r="D111" i="3" s="1"/>
  <c r="D159" i="3" l="1"/>
</calcChain>
</file>

<file path=xl/sharedStrings.xml><?xml version="1.0" encoding="utf-8"?>
<sst xmlns="http://schemas.openxmlformats.org/spreadsheetml/2006/main" count="202" uniqueCount="159">
  <si>
    <t>CODIGO</t>
  </si>
  <si>
    <t>ACTIVO</t>
  </si>
  <si>
    <t>PASIVOS</t>
  </si>
  <si>
    <t xml:space="preserve">CORRIENTE </t>
  </si>
  <si>
    <t>EFECTIVO</t>
  </si>
  <si>
    <t>Caja</t>
  </si>
  <si>
    <t>Bancos y Corporaciones</t>
  </si>
  <si>
    <t>INVERSIONES</t>
  </si>
  <si>
    <t>CUENTAS POR PAGAR</t>
  </si>
  <si>
    <t>Acreedores</t>
  </si>
  <si>
    <t>DEUDORES</t>
  </si>
  <si>
    <t>Retención en la Fuente</t>
  </si>
  <si>
    <t>Avances y Anticipos Entregados</t>
  </si>
  <si>
    <t>Otros Deudores</t>
  </si>
  <si>
    <t xml:space="preserve">NO CORRIENTE </t>
  </si>
  <si>
    <t>OTROS PASIVOS</t>
  </si>
  <si>
    <t>Recaudos a Favor de Terceros</t>
  </si>
  <si>
    <t>PROPIEDAD PLANTA Y EQUIPO</t>
  </si>
  <si>
    <t>Terrenos</t>
  </si>
  <si>
    <t>PASIVOS ESTIMADOS</t>
  </si>
  <si>
    <t>Maquinaria y Equipo</t>
  </si>
  <si>
    <t>Muebles Enseres y Equipo de Oficina</t>
  </si>
  <si>
    <t>Equipo de Comunicación y Computación</t>
  </si>
  <si>
    <t>TOTAL PASIVO</t>
  </si>
  <si>
    <t xml:space="preserve">PATRIMONIO </t>
  </si>
  <si>
    <t>HACIENDA PUBLICA</t>
  </si>
  <si>
    <t>Capital Fiscal</t>
  </si>
  <si>
    <t>Resultado del Ejercicio</t>
  </si>
  <si>
    <t>OTROS ACTIVOS</t>
  </si>
  <si>
    <t>Gastos Pagados por Anticipado</t>
  </si>
  <si>
    <t>Bienes de Arte y Cultura</t>
  </si>
  <si>
    <t>Intangibles</t>
  </si>
  <si>
    <t xml:space="preserve">TOTAL PASIVO Y PATRIMONIO </t>
  </si>
  <si>
    <t>Valorizaciones</t>
  </si>
  <si>
    <t xml:space="preserve">TOTAL ACTIVO </t>
  </si>
  <si>
    <t>CUENTAS DE ORDEN DEUDORAS</t>
  </si>
  <si>
    <t>ANEXO No. 1</t>
  </si>
  <si>
    <t>Efectivo</t>
  </si>
  <si>
    <t>Inversiones</t>
  </si>
  <si>
    <t>Cuentas por Pagar</t>
  </si>
  <si>
    <t>Obligaciones Laborales</t>
  </si>
  <si>
    <t>Deudores</t>
  </si>
  <si>
    <t>Otros Pasivos</t>
  </si>
  <si>
    <t>Propiedad Planta y Equipo</t>
  </si>
  <si>
    <t xml:space="preserve">TOTAL PASIVO </t>
  </si>
  <si>
    <t>PATRIMONIO</t>
  </si>
  <si>
    <t>Otros Activos</t>
  </si>
  <si>
    <t>Hacienda Pública</t>
  </si>
  <si>
    <t>TOTAL PATRIMONIO</t>
  </si>
  <si>
    <t>TOTAL PASIVO MAS PATRIMONIO</t>
  </si>
  <si>
    <t>pruebas</t>
  </si>
  <si>
    <t>ANEXO No. 4</t>
  </si>
  <si>
    <t>ESTADO DE ACTIVIDAD FINANCIERA, ECONOMICA Y SOCIAL</t>
  </si>
  <si>
    <t>CONCEPTO</t>
  </si>
  <si>
    <t xml:space="preserve">Periodo </t>
  </si>
  <si>
    <t xml:space="preserve">INGRESOS OPERACIONALES </t>
  </si>
  <si>
    <t>INGRESOS FISCALES</t>
  </si>
  <si>
    <t>Tributarios</t>
  </si>
  <si>
    <t>No tributarios</t>
  </si>
  <si>
    <t>VENTA DE SERVICIOS</t>
  </si>
  <si>
    <t>Servicios Educativos</t>
  </si>
  <si>
    <t>OTROS INGRESOS</t>
  </si>
  <si>
    <t>Financieros</t>
  </si>
  <si>
    <t>Otros Ingresos Ordinarios</t>
  </si>
  <si>
    <t>Extraordinarios</t>
  </si>
  <si>
    <t xml:space="preserve">GASTOS OPERACIONALES </t>
  </si>
  <si>
    <t>ADMINISTRACION</t>
  </si>
  <si>
    <t>Sueldos y Salarios</t>
  </si>
  <si>
    <t>Contribuciones Efectivas</t>
  </si>
  <si>
    <t>Aportes sobre la Nómina</t>
  </si>
  <si>
    <t>Generales</t>
  </si>
  <si>
    <t>PROVISIONES, DEPRECIACIONES Y AMORTIZACIONES</t>
  </si>
  <si>
    <t>Cultura</t>
  </si>
  <si>
    <t>OTROS GASTOS</t>
  </si>
  <si>
    <t>Intereses</t>
  </si>
  <si>
    <t>Comisiones</t>
  </si>
  <si>
    <t>EXCEDENTE (DÉFICIT) OPERACIONAL</t>
  </si>
  <si>
    <t>______________________________________</t>
  </si>
  <si>
    <t>ANEXO No. 3</t>
  </si>
  <si>
    <t>MUNICIPIO DE YUMBO</t>
  </si>
  <si>
    <t>Codigo</t>
  </si>
  <si>
    <t>Cuenta</t>
  </si>
  <si>
    <t>BALANCE GENERAL CONSOLIDADO</t>
  </si>
  <si>
    <t>Adquisicion de Bienes y Servicios</t>
  </si>
  <si>
    <t>OBLIGACIONES LABORALES</t>
  </si>
  <si>
    <t>Salarios y Prestaciones Sociales</t>
  </si>
  <si>
    <t>CONSOLIDADO</t>
  </si>
  <si>
    <t>Provisiones, Depreciaciones y Amortizaciones</t>
  </si>
  <si>
    <t>DEUDORAS DE CONTROL</t>
  </si>
  <si>
    <t>27</t>
  </si>
  <si>
    <t>Pasivos estimados</t>
  </si>
  <si>
    <t>Deudoras de Control</t>
  </si>
  <si>
    <t>Impuestos Contribuciones y Tasas</t>
  </si>
  <si>
    <t>____________________________________</t>
  </si>
  <si>
    <t>INSTITUTO MUNICIPAL DE CULTURA DE YUMBO</t>
  </si>
  <si>
    <t>Transferencias por Cobrar</t>
  </si>
  <si>
    <t>Deudas de Dificil Cobro</t>
  </si>
  <si>
    <t>Inversiones - Acciones ESPY</t>
  </si>
  <si>
    <t>Edificaciones</t>
  </si>
  <si>
    <t>Propiedades de Inversion</t>
  </si>
  <si>
    <t>Depreciación Acumulada (cr)</t>
  </si>
  <si>
    <t>Provision Bienes de Arte y Cultura</t>
  </si>
  <si>
    <t>Amotizacion  Intangibles</t>
  </si>
  <si>
    <t>Gerente</t>
  </si>
  <si>
    <t>DEUDORAS POR EL CONTRA (CR)</t>
  </si>
  <si>
    <t>Deudoras de Control (CR)</t>
  </si>
  <si>
    <t>Bienes y Derechos Entregados en Garantia</t>
  </si>
  <si>
    <t>Retencio Impuesto Ind. Cio.</t>
  </si>
  <si>
    <t>Impuestos Tasas y Contribuciones</t>
  </si>
  <si>
    <t>Patrimonio  Institucional Incorporado</t>
  </si>
  <si>
    <t>Provision para prestaciones Sociales</t>
  </si>
  <si>
    <t>Otros Servicios</t>
  </si>
  <si>
    <t>TRANSFERENCIAS CORRIENTES DEL GOBIERNO MUNICIPAL</t>
  </si>
  <si>
    <t>Transferencias del Gobierno Municipal</t>
  </si>
  <si>
    <t>Otros Ingresos Extraordinarios</t>
  </si>
  <si>
    <t>Provision para Deudores</t>
  </si>
  <si>
    <t>Depreciación de Propiedades, Planta y Equipo</t>
  </si>
  <si>
    <t>Amortización de Intangibles</t>
  </si>
  <si>
    <t xml:space="preserve">GASTO PUBLICO SOCIAL </t>
  </si>
  <si>
    <t>Ajustes de Ejercicios anteriores</t>
  </si>
  <si>
    <t>CIERRE DE INGRESOS, GASTOS Y COSTOS</t>
  </si>
  <si>
    <t>Cierre de Ingresos, Gastos y Costos</t>
  </si>
  <si>
    <t>ANEXO No. 5</t>
  </si>
  <si>
    <t>ESTADO DE CAMBIOS EN EL PATRIMONIO</t>
  </si>
  <si>
    <t>DETALLE DE LAS VARIACIONES PATRIMONIALES</t>
  </si>
  <si>
    <t>INCREMENTOS</t>
  </si>
  <si>
    <t xml:space="preserve">Superavit por Valorización </t>
  </si>
  <si>
    <t>Patrimonio Institucional Incorporado</t>
  </si>
  <si>
    <t xml:space="preserve">Excedente del Ejercicio </t>
  </si>
  <si>
    <t>DISMINUCIONES</t>
  </si>
  <si>
    <t>Superavit por Valorización</t>
  </si>
  <si>
    <t>Depreciaciones</t>
  </si>
  <si>
    <t>Amortizaciones</t>
  </si>
  <si>
    <t>VALOR DE LA VARIACION</t>
  </si>
  <si>
    <t>PARTIDAS SIN MOVIMIENTO</t>
  </si>
  <si>
    <t>LUZ ANGELA PUENTE ROJAS</t>
  </si>
  <si>
    <t>Contador Pùblico T.P 69058-T</t>
  </si>
  <si>
    <t>Bienes y derechos entregados en garantia</t>
  </si>
  <si>
    <t>Deudoras de control (CR)</t>
  </si>
  <si>
    <t>______________________________</t>
  </si>
  <si>
    <t xml:space="preserve">Patrimonio Institucional </t>
  </si>
  <si>
    <t>DIC 2015</t>
  </si>
  <si>
    <t xml:space="preserve">LUIS ALBEIRO GUTIERREZ AYALA </t>
  </si>
  <si>
    <t>Servicios de Salud- Incapacidades</t>
  </si>
  <si>
    <t>LUIS ALBEIRO GUTIERREZ AYALA</t>
  </si>
  <si>
    <t xml:space="preserve"> DICIEMBRE 31 DE 2016</t>
  </si>
  <si>
    <t>(Cifras en Pesos)</t>
  </si>
  <si>
    <t>DIC 2016</t>
  </si>
  <si>
    <t xml:space="preserve">( Cifras expresadas en Pesos) </t>
  </si>
  <si>
    <t>A DICIEMBRE 31 DE 2016</t>
  </si>
  <si>
    <t>SALDO DEL PATRIMONIO A DICIEMBRE 31 DE 2015</t>
  </si>
  <si>
    <t>VARIACIONES PATRIMONIALES DURANTE 2016</t>
  </si>
  <si>
    <t>SALDO EL PATRIMONIO A DICIEMBRE 31 DE 2016</t>
  </si>
  <si>
    <t>Bienes muebles entregados en comodato</t>
  </si>
  <si>
    <t>Superavit x Donacion</t>
  </si>
  <si>
    <t>Superavit por Valorizacion</t>
  </si>
  <si>
    <t>Superavit por Donacion</t>
  </si>
  <si>
    <t>(Cifras en pesos)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</si>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</sst>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12"/>
      <name val="Arial"/>
      <family val="2"/>
    </font>
    <font>
      <sz val="11"/>
      <color indexed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 tint="-0.249977111117893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3" tint="0.39997558519241921"/>
      <name val="Arial"/>
      <family val="2"/>
    </font>
    <font>
      <sz val="11"/>
      <color theme="3" tint="0.39997558519241921"/>
      <name val="Arial"/>
      <family val="2"/>
    </font>
    <font>
      <b/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0" fillId="0" borderId="0" xfId="0" applyNumberFormat="1"/>
    <xf numFmtId="0" fontId="0" fillId="0" borderId="0" xfId="0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/>
    <xf numFmtId="3" fontId="1" fillId="0" borderId="0" xfId="0" quotePrefix="1" applyNumberFormat="1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/>
    <xf numFmtId="3" fontId="6" fillId="0" borderId="1" xfId="0" applyNumberFormat="1" applyFont="1" applyBorder="1"/>
    <xf numFmtId="3" fontId="6" fillId="0" borderId="1" xfId="0" quotePrefix="1" applyNumberFormat="1" applyFont="1" applyBorder="1"/>
    <xf numFmtId="0" fontId="6" fillId="0" borderId="0" xfId="0" applyFont="1" applyBorder="1" applyAlignment="1">
      <alignment horizontal="left"/>
    </xf>
    <xf numFmtId="3" fontId="6" fillId="0" borderId="5" xfId="0" applyNumberFormat="1" applyFont="1" applyBorder="1"/>
    <xf numFmtId="3" fontId="0" fillId="0" borderId="0" xfId="0" applyNumberFormat="1" applyAlignment="1">
      <alignment horizontal="left"/>
    </xf>
    <xf numFmtId="0" fontId="7" fillId="0" borderId="0" xfId="0" applyFont="1" applyAlignment="1">
      <alignment horizontal="centerContinuous"/>
    </xf>
    <xf numFmtId="0" fontId="8" fillId="0" borderId="0" xfId="0" applyFont="1"/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0" fillId="0" borderId="0" xfId="0" applyNumberFormat="1" applyAlignment="1">
      <alignment horizontal="centerContinuous"/>
    </xf>
    <xf numFmtId="3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3" fontId="0" fillId="0" borderId="0" xfId="0" applyNumberForma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" fontId="9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3" fontId="4" fillId="0" borderId="0" xfId="0" quotePrefix="1" applyNumberFormat="1" applyFont="1" applyAlignment="1">
      <alignment horizontal="left"/>
    </xf>
    <xf numFmtId="3" fontId="1" fillId="0" borderId="0" xfId="0" applyNumberFormat="1" applyFont="1" applyAlignment="1">
      <alignment horizontal="centerContinuous"/>
    </xf>
    <xf numFmtId="0" fontId="10" fillId="0" borderId="0" xfId="0" applyFont="1" applyAlignment="1">
      <alignment horizontal="left"/>
    </xf>
    <xf numFmtId="0" fontId="10" fillId="0" borderId="0" xfId="0" applyFont="1"/>
    <xf numFmtId="3" fontId="10" fillId="0" borderId="0" xfId="0" applyNumberFormat="1" applyFont="1"/>
    <xf numFmtId="0" fontId="0" fillId="0" borderId="0" xfId="0" applyFont="1" applyAlignment="1">
      <alignment horizontal="left"/>
    </xf>
    <xf numFmtId="1" fontId="4" fillId="0" borderId="0" xfId="0" applyNumberFormat="1" applyFont="1" applyBorder="1" applyAlignment="1">
      <alignment horizontal="left"/>
    </xf>
    <xf numFmtId="1" fontId="0" fillId="0" borderId="0" xfId="0" applyNumberFormat="1" applyFont="1" applyBorder="1" applyAlignment="1">
      <alignment horizontal="left"/>
    </xf>
    <xf numFmtId="1" fontId="10" fillId="0" borderId="0" xfId="0" applyNumberFormat="1" applyFont="1" applyAlignment="1">
      <alignment horizontal="left"/>
    </xf>
    <xf numFmtId="3" fontId="0" fillId="0" borderId="5" xfId="0" applyNumberFormat="1" applyBorder="1"/>
    <xf numFmtId="3" fontId="10" fillId="0" borderId="0" xfId="0" applyNumberFormat="1" applyFont="1" applyBorder="1"/>
    <xf numFmtId="3" fontId="0" fillId="0" borderId="4" xfId="0" applyNumberFormat="1" applyBorder="1"/>
    <xf numFmtId="0" fontId="11" fillId="0" borderId="0" xfId="0" applyFont="1" applyBorder="1" applyAlignment="1">
      <alignment horizontal="left"/>
    </xf>
    <xf numFmtId="0" fontId="11" fillId="0" borderId="0" xfId="0" applyFont="1" applyBorder="1"/>
    <xf numFmtId="3" fontId="11" fillId="0" borderId="1" xfId="0" applyNumberFormat="1" applyFont="1" applyBorder="1"/>
    <xf numFmtId="3" fontId="12" fillId="0" borderId="0" xfId="0" applyNumberFormat="1" applyFont="1"/>
    <xf numFmtId="0" fontId="11" fillId="0" borderId="0" xfId="0" quotePrefix="1" applyFont="1" applyBorder="1" applyAlignment="1">
      <alignment horizontal="left"/>
    </xf>
    <xf numFmtId="3" fontId="11" fillId="0" borderId="6" xfId="0" applyNumberFormat="1" applyFont="1" applyBorder="1"/>
    <xf numFmtId="0" fontId="6" fillId="0" borderId="0" xfId="0" applyFont="1" applyBorder="1"/>
    <xf numFmtId="3" fontId="6" fillId="0" borderId="2" xfId="0" applyNumberFormat="1" applyFont="1" applyBorder="1"/>
    <xf numFmtId="3" fontId="13" fillId="0" borderId="0" xfId="0" applyNumberFormat="1" applyFont="1" applyBorder="1"/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Border="1"/>
    <xf numFmtId="3" fontId="6" fillId="0" borderId="0" xfId="0" applyNumberFormat="1" applyFont="1" applyBorder="1"/>
    <xf numFmtId="0" fontId="13" fillId="0" borderId="0" xfId="0" applyFont="1" applyBorder="1" applyProtection="1">
      <protection locked="0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/>
    <xf numFmtId="3" fontId="13" fillId="0" borderId="0" xfId="0" applyNumberFormat="1" applyFont="1"/>
    <xf numFmtId="3" fontId="11" fillId="0" borderId="2" xfId="0" applyNumberFormat="1" applyFont="1" applyBorder="1"/>
    <xf numFmtId="0" fontId="11" fillId="0" borderId="0" xfId="0" applyFont="1" applyBorder="1" applyAlignment="1">
      <alignment horizontal="center"/>
    </xf>
    <xf numFmtId="3" fontId="11" fillId="0" borderId="3" xfId="0" applyNumberFormat="1" applyFont="1" applyBorder="1"/>
    <xf numFmtId="0" fontId="11" fillId="0" borderId="0" xfId="0" applyFont="1"/>
    <xf numFmtId="3" fontId="11" fillId="0" borderId="3" xfId="0" quotePrefix="1" applyNumberFormat="1" applyFont="1" applyBorder="1"/>
    <xf numFmtId="3" fontId="6" fillId="0" borderId="0" xfId="0" quotePrefix="1" applyNumberFormat="1" applyFont="1" applyBorder="1"/>
    <xf numFmtId="3" fontId="6" fillId="0" borderId="0" xfId="0" quotePrefix="1" applyNumberFormat="1" applyFont="1"/>
    <xf numFmtId="3" fontId="6" fillId="0" borderId="0" xfId="0" applyNumberFormat="1" applyFont="1"/>
    <xf numFmtId="49" fontId="6" fillId="0" borderId="0" xfId="0" applyNumberFormat="1" applyFont="1" applyBorder="1"/>
    <xf numFmtId="49" fontId="6" fillId="0" borderId="0" xfId="0" applyNumberFormat="1" applyFont="1"/>
    <xf numFmtId="3" fontId="11" fillId="0" borderId="0" xfId="0" applyNumberFormat="1" applyFont="1" applyBorder="1"/>
    <xf numFmtId="0" fontId="2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3" fontId="11" fillId="0" borderId="0" xfId="0" quotePrefix="1" applyNumberFormat="1" applyFont="1" applyBorder="1"/>
    <xf numFmtId="3" fontId="1" fillId="0" borderId="0" xfId="0" quotePrefix="1" applyNumberFormat="1" applyFont="1" applyBorder="1" applyAlignment="1">
      <alignment horizontal="left"/>
    </xf>
    <xf numFmtId="3" fontId="14" fillId="0" borderId="0" xfId="0" applyNumberFormat="1" applyFont="1" applyFill="1" applyBorder="1"/>
    <xf numFmtId="3" fontId="14" fillId="0" borderId="0" xfId="0" applyNumberFormat="1" applyFont="1"/>
    <xf numFmtId="0" fontId="11" fillId="0" borderId="0" xfId="0" applyFont="1" applyAlignment="1">
      <alignment horizontal="center" vertical="center" wrapText="1"/>
    </xf>
    <xf numFmtId="17" fontId="11" fillId="0" borderId="0" xfId="0" applyNumberFormat="1" applyFont="1" applyBorder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6" fillId="0" borderId="0" xfId="0" applyNumberFormat="1" applyFont="1" applyBorder="1" applyAlignment="1">
      <alignment horizontal="center"/>
    </xf>
    <xf numFmtId="17" fontId="6" fillId="0" borderId="0" xfId="0" applyNumberFormat="1" applyFont="1" applyBorder="1" applyAlignment="1">
      <alignment horizontal="center"/>
    </xf>
    <xf numFmtId="0" fontId="6" fillId="0" borderId="0" xfId="0" quotePrefix="1" applyFont="1" applyBorder="1" applyAlignment="1">
      <alignment horizontal="left"/>
    </xf>
    <xf numFmtId="3" fontId="6" fillId="0" borderId="0" xfId="0" quotePrefix="1" applyNumberFormat="1" applyFont="1" applyBorder="1" applyAlignment="1">
      <alignment horizontal="left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3" fontId="6" fillId="0" borderId="0" xfId="0" quotePrefix="1" applyNumberFormat="1" applyFont="1" applyAlignment="1">
      <alignment horizontal="left"/>
    </xf>
    <xf numFmtId="0" fontId="13" fillId="0" borderId="0" xfId="0" quotePrefix="1" applyFont="1" applyBorder="1" applyAlignment="1">
      <alignment horizontal="left"/>
    </xf>
    <xf numFmtId="3" fontId="13" fillId="0" borderId="0" xfId="0" applyNumberFormat="1" applyFont="1" applyAlignment="1">
      <alignment horizontal="left"/>
    </xf>
    <xf numFmtId="3" fontId="13" fillId="0" borderId="0" xfId="0" quotePrefix="1" applyNumberFormat="1" applyFont="1" applyBorder="1"/>
    <xf numFmtId="0" fontId="6" fillId="0" borderId="0" xfId="0" applyFont="1" applyBorder="1" applyAlignment="1"/>
    <xf numFmtId="4" fontId="6" fillId="0" borderId="0" xfId="0" applyNumberFormat="1" applyFont="1" applyBorder="1" applyAlignment="1">
      <alignment horizontal="left"/>
    </xf>
    <xf numFmtId="3" fontId="6" fillId="0" borderId="0" xfId="0" applyNumberFormat="1" applyFont="1" applyBorder="1" applyAlignment="1">
      <alignment horizontal="left"/>
    </xf>
    <xf numFmtId="0" fontId="14" fillId="0" borderId="0" xfId="0" applyFont="1"/>
    <xf numFmtId="0" fontId="14" fillId="0" borderId="0" xfId="0" applyFont="1" applyBorder="1" applyAlignment="1">
      <alignment horizontal="left"/>
    </xf>
    <xf numFmtId="0" fontId="14" fillId="0" borderId="0" xfId="0" applyFont="1" applyBorder="1"/>
    <xf numFmtId="3" fontId="14" fillId="0" borderId="0" xfId="0" quotePrefix="1" applyNumberFormat="1" applyFont="1" applyBorder="1"/>
    <xf numFmtId="0" fontId="14" fillId="0" borderId="0" xfId="0" quotePrefix="1" applyFont="1" applyBorder="1" applyAlignment="1">
      <alignment horizontal="left"/>
    </xf>
    <xf numFmtId="3" fontId="14" fillId="0" borderId="0" xfId="0" applyNumberFormat="1" applyFont="1" applyBorder="1"/>
    <xf numFmtId="3" fontId="14" fillId="0" borderId="0" xfId="0" quotePrefix="1" applyNumberFormat="1" applyFont="1"/>
    <xf numFmtId="0" fontId="14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/>
    <xf numFmtId="0" fontId="14" fillId="0" borderId="4" xfId="0" applyFont="1" applyBorder="1"/>
    <xf numFmtId="0" fontId="14" fillId="0" borderId="0" xfId="0" quotePrefix="1" applyFont="1"/>
    <xf numFmtId="0" fontId="15" fillId="0" borderId="0" xfId="0" applyFont="1"/>
    <xf numFmtId="3" fontId="15" fillId="0" borderId="0" xfId="0" applyNumberFormat="1" applyFont="1" applyBorder="1"/>
    <xf numFmtId="3" fontId="15" fillId="0" borderId="1" xfId="0" applyNumberFormat="1" applyFont="1" applyBorder="1"/>
    <xf numFmtId="3" fontId="15" fillId="0" borderId="0" xfId="0" applyNumberFormat="1" applyFont="1"/>
    <xf numFmtId="3" fontId="14" fillId="0" borderId="0" xfId="0" applyNumberFormat="1" applyFont="1" applyAlignment="1">
      <alignment horizontal="left"/>
    </xf>
    <xf numFmtId="3" fontId="16" fillId="0" borderId="0" xfId="0" applyNumberFormat="1" applyFont="1"/>
    <xf numFmtId="0" fontId="16" fillId="0" borderId="0" xfId="0" applyFont="1"/>
    <xf numFmtId="0" fontId="16" fillId="0" borderId="0" xfId="0" applyFont="1" applyBorder="1"/>
    <xf numFmtId="3" fontId="16" fillId="0" borderId="0" xfId="0" applyNumberFormat="1" applyFont="1" applyBorder="1"/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3" fontId="17" fillId="0" borderId="0" xfId="0" applyNumberFormat="1" applyFont="1" applyBorder="1" applyAlignment="1">
      <alignment horizontal="left"/>
    </xf>
    <xf numFmtId="0" fontId="0" fillId="0" borderId="0" xfId="0" applyAlignment="1"/>
    <xf numFmtId="0" fontId="0" fillId="0" borderId="0" xfId="0" applyBorder="1" applyAlignment="1"/>
    <xf numFmtId="3" fontId="0" fillId="0" borderId="0" xfId="0" applyNumberFormat="1" applyAlignment="1"/>
    <xf numFmtId="0" fontId="7" fillId="0" borderId="0" xfId="0" applyFont="1" applyAlignment="1"/>
    <xf numFmtId="0" fontId="9" fillId="0" borderId="0" xfId="0" applyFont="1" applyAlignment="1"/>
    <xf numFmtId="3" fontId="9" fillId="0" borderId="0" xfId="0" applyNumberFormat="1" applyFont="1" applyBorder="1" applyAlignment="1"/>
    <xf numFmtId="3" fontId="9" fillId="0" borderId="1" xfId="0" applyNumberFormat="1" applyFont="1" applyBorder="1" applyAlignment="1"/>
    <xf numFmtId="0" fontId="1" fillId="0" borderId="0" xfId="0" applyFont="1" applyAlignment="1"/>
    <xf numFmtId="3" fontId="1" fillId="0" borderId="0" xfId="0" quotePrefix="1" applyNumberFormat="1" applyFont="1" applyBorder="1" applyAlignment="1"/>
    <xf numFmtId="3" fontId="10" fillId="0" borderId="0" xfId="0" applyNumberFormat="1" applyFont="1" applyAlignment="1"/>
    <xf numFmtId="3" fontId="0" fillId="0" borderId="0" xfId="0" quotePrefix="1" applyNumberFormat="1" applyBorder="1" applyAlignment="1"/>
    <xf numFmtId="3" fontId="0" fillId="0" borderId="0" xfId="0" applyNumberFormat="1" applyBorder="1" applyAlignment="1"/>
    <xf numFmtId="3" fontId="4" fillId="0" borderId="0" xfId="0" quotePrefix="1" applyNumberFormat="1" applyFont="1" applyBorder="1" applyAlignment="1"/>
    <xf numFmtId="3" fontId="4" fillId="0" borderId="0" xfId="0" quotePrefix="1" applyNumberFormat="1" applyFont="1" applyAlignment="1"/>
    <xf numFmtId="3" fontId="1" fillId="0" borderId="1" xfId="0" quotePrefix="1" applyNumberFormat="1" applyFont="1" applyBorder="1" applyAlignment="1"/>
    <xf numFmtId="0" fontId="4" fillId="0" borderId="0" xfId="0" applyFont="1" applyAlignment="1"/>
    <xf numFmtId="0" fontId="10" fillId="0" borderId="0" xfId="0" applyFont="1" applyAlignment="1"/>
    <xf numFmtId="3" fontId="10" fillId="0" borderId="0" xfId="0" quotePrefix="1" applyNumberFormat="1" applyFont="1" applyBorder="1" applyAlignment="1"/>
    <xf numFmtId="3" fontId="10" fillId="0" borderId="1" xfId="0" quotePrefix="1" applyNumberFormat="1" applyFont="1" applyBorder="1" applyAlignment="1"/>
    <xf numFmtId="0" fontId="0" fillId="0" borderId="0" xfId="0" applyFont="1" applyAlignment="1"/>
    <xf numFmtId="3" fontId="4" fillId="0" borderId="0" xfId="0" applyNumberFormat="1" applyFont="1" applyBorder="1" applyAlignment="1"/>
    <xf numFmtId="3" fontId="0" fillId="0" borderId="0" xfId="0" applyNumberFormat="1" applyFont="1" applyAlignment="1"/>
    <xf numFmtId="3" fontId="9" fillId="0" borderId="0" xfId="0" applyNumberFormat="1" applyFont="1" applyAlignment="1"/>
    <xf numFmtId="3" fontId="9" fillId="0" borderId="5" xfId="0" applyNumberFormat="1" applyFont="1" applyBorder="1" applyAlignment="1"/>
    <xf numFmtId="3" fontId="1" fillId="0" borderId="0" xfId="0" applyNumberFormat="1" applyFont="1" applyAlignment="1"/>
    <xf numFmtId="3" fontId="1" fillId="0" borderId="0" xfId="0" applyNumberFormat="1" applyFont="1" applyBorder="1" applyAlignment="1"/>
    <xf numFmtId="3" fontId="1" fillId="0" borderId="1" xfId="0" applyNumberFormat="1" applyFont="1" applyBorder="1" applyAlignment="1"/>
    <xf numFmtId="3" fontId="4" fillId="0" borderId="0" xfId="0" applyNumberFormat="1" applyFont="1" applyAlignment="1"/>
    <xf numFmtId="3" fontId="0" fillId="0" borderId="0" xfId="0" applyNumberFormat="1" applyFont="1" applyBorder="1" applyAlignment="1"/>
    <xf numFmtId="0" fontId="0" fillId="0" borderId="0" xfId="0" applyFont="1" applyBorder="1" applyAlignment="1"/>
    <xf numFmtId="3" fontId="0" fillId="0" borderId="0" xfId="0" quotePrefix="1" applyNumberFormat="1" applyFont="1" applyBorder="1" applyAlignment="1"/>
    <xf numFmtId="3" fontId="1" fillId="0" borderId="3" xfId="0" quotePrefix="1" applyNumberFormat="1" applyFont="1" applyBorder="1" applyAlignment="1"/>
    <xf numFmtId="0" fontId="17" fillId="0" borderId="0" xfId="0" applyFont="1" applyAlignment="1"/>
    <xf numFmtId="0" fontId="17" fillId="0" borderId="0" xfId="0" applyFont="1" applyBorder="1" applyAlignment="1"/>
    <xf numFmtId="3" fontId="17" fillId="0" borderId="0" xfId="0" applyNumberFormat="1" applyFont="1" applyAlignment="1"/>
    <xf numFmtId="0" fontId="18" fillId="0" borderId="0" xfId="0" applyFont="1" applyAlignment="1"/>
    <xf numFmtId="3" fontId="5" fillId="0" borderId="0" xfId="0" applyNumberFormat="1" applyFont="1" applyAlignment="1"/>
    <xf numFmtId="3" fontId="1" fillId="0" borderId="2" xfId="0" applyNumberFormat="1" applyFont="1" applyBorder="1" applyAlignment="1"/>
    <xf numFmtId="3" fontId="4" fillId="0" borderId="6" xfId="0" applyNumberFormat="1" applyFont="1" applyBorder="1" applyAlignment="1"/>
    <xf numFmtId="3" fontId="19" fillId="0" borderId="0" xfId="0" applyNumberFormat="1" applyFont="1" applyAlignment="1"/>
    <xf numFmtId="0" fontId="13" fillId="0" borderId="0" xfId="0" applyFont="1" applyAlignment="1"/>
    <xf numFmtId="3" fontId="13" fillId="0" borderId="0" xfId="0" applyNumberFormat="1" applyFont="1" applyAlignment="1"/>
    <xf numFmtId="49" fontId="11" fillId="0" borderId="0" xfId="0" applyNumberFormat="1" applyFont="1" applyBorder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17" fontId="20" fillId="0" borderId="0" xfId="0" applyNumberFormat="1" applyFont="1" applyBorder="1" applyAlignment="1">
      <alignment horizontal="center"/>
    </xf>
    <xf numFmtId="0" fontId="21" fillId="0" borderId="0" xfId="0" applyFont="1"/>
    <xf numFmtId="0" fontId="20" fillId="0" borderId="0" xfId="0" applyFont="1" applyBorder="1" applyAlignment="1">
      <alignment horizontal="center"/>
    </xf>
    <xf numFmtId="3" fontId="20" fillId="0" borderId="0" xfId="0" applyNumberFormat="1" applyFont="1" applyBorder="1"/>
    <xf numFmtId="3" fontId="22" fillId="0" borderId="0" xfId="0" applyNumberFormat="1" applyFont="1" applyBorder="1" applyAlignment="1"/>
    <xf numFmtId="3" fontId="22" fillId="0" borderId="0" xfId="0" applyNumberFormat="1" applyFont="1" applyAlignme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opLeftCell="A5" workbookViewId="0">
      <selection activeCell="E21" sqref="E21"/>
    </sheetView>
  </sheetViews>
  <sheetFormatPr baseColWidth="10" defaultRowHeight="15" x14ac:dyDescent="0.25"/>
  <cols>
    <col min="1" max="1" width="10" customWidth="1"/>
    <col min="2" max="2" width="42.28515625" customWidth="1"/>
    <col min="3" max="3" width="3.7109375" customWidth="1"/>
    <col min="4" max="4" width="14.42578125" customWidth="1"/>
    <col min="5" max="5" width="14" customWidth="1"/>
    <col min="6" max="6" width="3.28515625" customWidth="1"/>
    <col min="7" max="7" width="10.85546875" customWidth="1"/>
    <col min="8" max="8" width="43.85546875" customWidth="1"/>
    <col min="9" max="9" width="3" style="7" customWidth="1"/>
    <col min="10" max="10" width="16.85546875" customWidth="1"/>
    <col min="11" max="11" width="16" customWidth="1"/>
    <col min="13" max="13" width="16.42578125" customWidth="1"/>
  </cols>
  <sheetData>
    <row r="1" spans="1:11" ht="15.75" x14ac:dyDescent="0.25">
      <c r="A1" s="2"/>
      <c r="B1" s="2"/>
      <c r="C1" s="2"/>
      <c r="D1" s="2"/>
      <c r="E1" s="2"/>
      <c r="F1" s="2"/>
      <c r="G1" s="2"/>
      <c r="H1" s="2"/>
      <c r="I1" s="73"/>
      <c r="J1" s="2"/>
      <c r="K1" s="2"/>
    </row>
    <row r="2" spans="1:11" ht="15.75" x14ac:dyDescent="0.25">
      <c r="A2" s="2" t="s">
        <v>94</v>
      </c>
      <c r="B2" s="2"/>
      <c r="C2" s="2"/>
      <c r="D2" s="2"/>
      <c r="E2" s="2"/>
      <c r="F2" s="2"/>
      <c r="G2" s="2"/>
      <c r="H2" s="2"/>
      <c r="I2" s="73"/>
      <c r="J2" s="2"/>
      <c r="K2" s="2"/>
    </row>
    <row r="3" spans="1:11" ht="15.75" x14ac:dyDescent="0.25">
      <c r="A3" s="2" t="s">
        <v>82</v>
      </c>
      <c r="B3" s="2"/>
      <c r="C3" s="2"/>
      <c r="D3" s="2"/>
      <c r="E3" s="2"/>
      <c r="F3" s="2"/>
      <c r="G3" s="2"/>
      <c r="H3" s="2"/>
      <c r="I3" s="73"/>
      <c r="J3" s="2"/>
      <c r="K3" s="2"/>
    </row>
    <row r="4" spans="1:11" ht="15.75" x14ac:dyDescent="0.25">
      <c r="A4" s="2" t="s">
        <v>145</v>
      </c>
      <c r="B4" s="2"/>
      <c r="C4" s="2"/>
      <c r="D4" s="2"/>
      <c r="E4" s="2"/>
      <c r="F4" s="2"/>
      <c r="G4" s="2"/>
      <c r="H4" s="2"/>
      <c r="I4" s="73"/>
      <c r="J4" s="2"/>
      <c r="K4" s="2"/>
    </row>
    <row r="5" spans="1:11" ht="15.75" x14ac:dyDescent="0.25">
      <c r="A5" s="2" t="s">
        <v>146</v>
      </c>
      <c r="B5" s="2"/>
      <c r="C5" s="2"/>
      <c r="D5" s="2"/>
      <c r="E5" s="2"/>
      <c r="F5" s="2"/>
      <c r="G5" s="2"/>
      <c r="H5" s="2"/>
      <c r="I5" s="73"/>
      <c r="J5" s="2"/>
      <c r="K5" s="2"/>
    </row>
    <row r="6" spans="1:11" s="20" customFormat="1" ht="12" x14ac:dyDescent="0.2">
      <c r="A6" s="22"/>
      <c r="B6" s="22"/>
      <c r="C6" s="22"/>
      <c r="D6" s="22"/>
      <c r="E6" s="22"/>
      <c r="F6" s="22"/>
      <c r="G6" s="22"/>
      <c r="H6" s="22"/>
      <c r="I6" s="74"/>
      <c r="J6" s="22"/>
      <c r="K6" s="22"/>
    </row>
    <row r="7" spans="1:11" s="81" customFormat="1" x14ac:dyDescent="0.25">
      <c r="A7" s="79" t="s">
        <v>0</v>
      </c>
      <c r="B7" s="63" t="s">
        <v>1</v>
      </c>
      <c r="C7" s="80"/>
      <c r="D7" s="166" t="s">
        <v>147</v>
      </c>
      <c r="E7" s="166" t="s">
        <v>141</v>
      </c>
      <c r="G7" s="79" t="s">
        <v>0</v>
      </c>
      <c r="H7" s="63" t="s">
        <v>2</v>
      </c>
      <c r="I7" s="80"/>
      <c r="J7" s="80" t="str">
        <f>+D7</f>
        <v>DIC 2016</v>
      </c>
      <c r="K7" s="80" t="str">
        <f>+E7</f>
        <v>DIC 2015</v>
      </c>
    </row>
    <row r="8" spans="1:11" s="97" customFormat="1" x14ac:dyDescent="0.25">
      <c r="A8" s="82"/>
      <c r="B8" s="83"/>
      <c r="C8" s="84"/>
      <c r="D8" s="85"/>
      <c r="E8" s="85"/>
      <c r="F8" s="84"/>
      <c r="G8" s="86"/>
      <c r="H8" s="51"/>
      <c r="I8" s="57"/>
      <c r="J8" s="69"/>
      <c r="K8" s="69"/>
    </row>
    <row r="9" spans="1:11" s="81" customFormat="1" x14ac:dyDescent="0.25">
      <c r="A9" s="45"/>
      <c r="B9" s="46" t="s">
        <v>3</v>
      </c>
      <c r="C9" s="72"/>
      <c r="D9" s="47">
        <f>+D10+D15+D23</f>
        <v>467723619.77999997</v>
      </c>
      <c r="E9" s="47">
        <f>+E10+E15+E23</f>
        <v>152635225</v>
      </c>
      <c r="F9" s="48"/>
      <c r="G9" s="49"/>
      <c r="H9" s="45" t="s">
        <v>3</v>
      </c>
      <c r="I9" s="72"/>
      <c r="J9" s="50">
        <f>+J10+J18+J26+J21</f>
        <v>216651975.13</v>
      </c>
      <c r="K9" s="50">
        <f>+K10+K18+K26+K21</f>
        <v>82339798</v>
      </c>
    </row>
    <row r="10" spans="1:11" s="97" customFormat="1" x14ac:dyDescent="0.25">
      <c r="A10" s="16">
        <v>1100</v>
      </c>
      <c r="B10" s="51" t="s">
        <v>4</v>
      </c>
      <c r="C10" s="57"/>
      <c r="D10" s="52">
        <f>+D11+D12</f>
        <v>345042065.77999997</v>
      </c>
      <c r="E10" s="52">
        <f>+E11+E12</f>
        <v>151304337</v>
      </c>
      <c r="F10" s="78"/>
      <c r="G10" s="98">
        <v>2400</v>
      </c>
      <c r="H10" s="51" t="s">
        <v>8</v>
      </c>
      <c r="I10" s="57"/>
      <c r="J10" s="14">
        <f>SUM(J11:J15)</f>
        <v>157728562.13</v>
      </c>
      <c r="K10" s="14">
        <f>SUM(K11:K15)</f>
        <v>36748069</v>
      </c>
    </row>
    <row r="11" spans="1:11" s="97" customFormat="1" ht="14.25" x14ac:dyDescent="0.2">
      <c r="A11" s="98">
        <v>1105</v>
      </c>
      <c r="B11" s="99" t="s">
        <v>5</v>
      </c>
      <c r="C11" s="100"/>
      <c r="D11" s="53">
        <v>0</v>
      </c>
      <c r="E11" s="53">
        <v>0</v>
      </c>
      <c r="F11" s="78"/>
      <c r="G11" s="54">
        <v>2401</v>
      </c>
      <c r="H11" s="54" t="s">
        <v>83</v>
      </c>
      <c r="I11" s="100"/>
      <c r="J11" s="53">
        <v>117558000</v>
      </c>
      <c r="K11" s="53">
        <v>1470000</v>
      </c>
    </row>
    <row r="12" spans="1:11" s="97" customFormat="1" ht="14.25" x14ac:dyDescent="0.2">
      <c r="A12" s="98">
        <v>1110</v>
      </c>
      <c r="B12" s="99" t="s">
        <v>6</v>
      </c>
      <c r="C12" s="100"/>
      <c r="D12" s="53">
        <v>345042065.77999997</v>
      </c>
      <c r="E12" s="53">
        <v>151304337</v>
      </c>
      <c r="F12" s="53"/>
      <c r="G12" s="55">
        <v>2425</v>
      </c>
      <c r="H12" s="55" t="s">
        <v>9</v>
      </c>
      <c r="I12" s="100"/>
      <c r="J12" s="53">
        <v>21499006.129999999</v>
      </c>
      <c r="K12" s="53">
        <v>16147069</v>
      </c>
    </row>
    <row r="13" spans="1:11" s="97" customFormat="1" ht="14.25" x14ac:dyDescent="0.2">
      <c r="C13" s="99"/>
      <c r="F13" s="53"/>
      <c r="G13" s="54">
        <v>2436</v>
      </c>
      <c r="H13" s="56" t="s">
        <v>11</v>
      </c>
      <c r="I13" s="100"/>
      <c r="J13" s="53">
        <v>18671556</v>
      </c>
      <c r="K13" s="53">
        <v>19131000</v>
      </c>
    </row>
    <row r="14" spans="1:11" s="97" customFormat="1" x14ac:dyDescent="0.25">
      <c r="A14" s="16"/>
      <c r="B14" s="51"/>
      <c r="C14" s="57"/>
      <c r="D14" s="57"/>
      <c r="E14" s="57"/>
      <c r="F14" s="78"/>
      <c r="G14" s="98">
        <v>2437</v>
      </c>
      <c r="H14" s="99" t="s">
        <v>107</v>
      </c>
      <c r="I14" s="100"/>
      <c r="J14" s="53">
        <v>0</v>
      </c>
      <c r="K14" s="53">
        <v>0</v>
      </c>
    </row>
    <row r="15" spans="1:11" s="97" customFormat="1" x14ac:dyDescent="0.25">
      <c r="A15" s="16">
        <v>1400</v>
      </c>
      <c r="B15" s="51" t="s">
        <v>10</v>
      </c>
      <c r="C15" s="57"/>
      <c r="D15" s="14">
        <f>SUM(D16:D20)</f>
        <v>122681554</v>
      </c>
      <c r="E15" s="14">
        <f>SUM(E16:E20)</f>
        <v>1330888</v>
      </c>
      <c r="F15" s="78"/>
      <c r="G15" s="101">
        <v>2440</v>
      </c>
      <c r="H15" s="78" t="s">
        <v>108</v>
      </c>
      <c r="I15" s="100"/>
      <c r="J15" s="53">
        <v>0</v>
      </c>
      <c r="K15" s="53">
        <v>0</v>
      </c>
    </row>
    <row r="16" spans="1:11" s="97" customFormat="1" ht="14.25" x14ac:dyDescent="0.2">
      <c r="A16" s="54">
        <v>1409</v>
      </c>
      <c r="B16" s="97" t="s">
        <v>143</v>
      </c>
      <c r="C16" s="102"/>
      <c r="D16" s="78">
        <v>0</v>
      </c>
      <c r="E16" s="78">
        <v>729814</v>
      </c>
      <c r="F16" s="78"/>
      <c r="I16" s="99"/>
    </row>
    <row r="17" spans="1:11" s="97" customFormat="1" ht="14.25" x14ac:dyDescent="0.2">
      <c r="A17" s="54">
        <v>1413</v>
      </c>
      <c r="B17" s="58" t="s">
        <v>95</v>
      </c>
      <c r="C17" s="102"/>
      <c r="D17" s="78">
        <v>116382000</v>
      </c>
      <c r="E17" s="78">
        <v>0</v>
      </c>
      <c r="F17" s="78"/>
      <c r="I17" s="99"/>
    </row>
    <row r="18" spans="1:11" s="97" customFormat="1" x14ac:dyDescent="0.25">
      <c r="A18" s="54">
        <v>1420</v>
      </c>
      <c r="B18" s="56" t="s">
        <v>12</v>
      </c>
      <c r="C18" s="100"/>
      <c r="D18" s="53">
        <v>0</v>
      </c>
      <c r="E18" s="53">
        <v>0</v>
      </c>
      <c r="F18" s="78"/>
      <c r="G18" s="16">
        <v>2500</v>
      </c>
      <c r="H18" s="51" t="s">
        <v>84</v>
      </c>
      <c r="I18" s="57"/>
      <c r="J18" s="14">
        <f>+J19</f>
        <v>51427412</v>
      </c>
      <c r="K18" s="14">
        <f>SUM(K19)</f>
        <v>37210729</v>
      </c>
    </row>
    <row r="19" spans="1:11" s="97" customFormat="1" ht="14.25" x14ac:dyDescent="0.2">
      <c r="A19" s="54">
        <v>1470</v>
      </c>
      <c r="B19" s="56" t="s">
        <v>13</v>
      </c>
      <c r="C19" s="100"/>
      <c r="D19" s="53">
        <v>6299554</v>
      </c>
      <c r="E19" s="53">
        <v>601074</v>
      </c>
      <c r="F19" s="78"/>
      <c r="G19" s="98">
        <v>2505</v>
      </c>
      <c r="H19" s="99" t="s">
        <v>85</v>
      </c>
      <c r="I19" s="100"/>
      <c r="J19" s="53">
        <v>51427412</v>
      </c>
      <c r="K19" s="53">
        <v>37210729</v>
      </c>
    </row>
    <row r="20" spans="1:11" s="97" customFormat="1" ht="14.25" x14ac:dyDescent="0.2">
      <c r="A20" s="54">
        <v>1475</v>
      </c>
      <c r="B20" s="78" t="s">
        <v>96</v>
      </c>
      <c r="C20" s="102"/>
      <c r="D20" s="102">
        <v>0</v>
      </c>
      <c r="E20" s="102">
        <v>0</v>
      </c>
      <c r="F20" s="78"/>
      <c r="G20" s="101"/>
      <c r="I20" s="100"/>
      <c r="J20" s="53"/>
      <c r="K20" s="53"/>
    </row>
    <row r="21" spans="1:11" s="97" customFormat="1" x14ac:dyDescent="0.25">
      <c r="C21" s="99"/>
      <c r="F21" s="78"/>
      <c r="G21" s="16">
        <v>2700</v>
      </c>
      <c r="H21" s="51" t="s">
        <v>19</v>
      </c>
      <c r="I21" s="57"/>
      <c r="J21" s="14">
        <f>+J22</f>
        <v>0</v>
      </c>
      <c r="K21" s="14">
        <f>+K22</f>
        <v>0</v>
      </c>
    </row>
    <row r="22" spans="1:11" s="97" customFormat="1" x14ac:dyDescent="0.25">
      <c r="A22" s="16">
        <v>1900</v>
      </c>
      <c r="B22" s="51" t="s">
        <v>28</v>
      </c>
      <c r="C22" s="57"/>
      <c r="D22" s="14">
        <f>+D23+D24+D25</f>
        <v>0</v>
      </c>
      <c r="E22" s="14">
        <f>+E23+E24+E25</f>
        <v>0</v>
      </c>
      <c r="F22" s="78"/>
      <c r="G22" s="98">
        <v>2715</v>
      </c>
      <c r="H22" s="99" t="s">
        <v>110</v>
      </c>
      <c r="I22" s="102"/>
      <c r="J22" s="103">
        <v>0</v>
      </c>
      <c r="K22" s="103">
        <v>0</v>
      </c>
    </row>
    <row r="23" spans="1:11" s="97" customFormat="1" ht="14.25" x14ac:dyDescent="0.2">
      <c r="A23" s="98">
        <v>1905</v>
      </c>
      <c r="B23" s="99" t="s">
        <v>29</v>
      </c>
      <c r="C23" s="100"/>
      <c r="D23" s="53">
        <v>0</v>
      </c>
      <c r="E23" s="53">
        <v>0</v>
      </c>
      <c r="F23" s="78"/>
      <c r="I23" s="99"/>
    </row>
    <row r="24" spans="1:11" s="97" customFormat="1" ht="14.25" x14ac:dyDescent="0.2">
      <c r="A24" s="59"/>
      <c r="B24" s="60"/>
      <c r="C24" s="61"/>
      <c r="D24" s="61"/>
      <c r="E24" s="61"/>
      <c r="F24" s="78"/>
      <c r="I24" s="99"/>
    </row>
    <row r="25" spans="1:11" s="97" customFormat="1" x14ac:dyDescent="0.25">
      <c r="A25" s="59"/>
      <c r="B25" s="60"/>
      <c r="C25" s="61"/>
      <c r="D25" s="61"/>
      <c r="E25" s="61"/>
      <c r="F25" s="78"/>
      <c r="G25" s="16">
        <v>2900</v>
      </c>
      <c r="H25" s="51" t="s">
        <v>15</v>
      </c>
      <c r="I25" s="57"/>
      <c r="J25" s="14">
        <f>SUM(J26)</f>
        <v>7496001</v>
      </c>
      <c r="K25" s="14">
        <f>SUM(K26)</f>
        <v>8381000</v>
      </c>
    </row>
    <row r="26" spans="1:11" s="97" customFormat="1" ht="14.25" x14ac:dyDescent="0.2">
      <c r="A26" s="59"/>
      <c r="B26" s="104"/>
      <c r="C26" s="99"/>
      <c r="F26" s="78"/>
      <c r="G26" s="54">
        <v>2905</v>
      </c>
      <c r="H26" s="56" t="s">
        <v>16</v>
      </c>
      <c r="I26" s="100"/>
      <c r="J26" s="53">
        <v>7496001</v>
      </c>
      <c r="K26" s="53">
        <v>8381000</v>
      </c>
    </row>
    <row r="27" spans="1:11" s="97" customFormat="1" x14ac:dyDescent="0.25">
      <c r="A27" s="54"/>
      <c r="B27" s="45" t="s">
        <v>14</v>
      </c>
      <c r="C27" s="72"/>
      <c r="D27" s="62">
        <f>+D28+D32+D42</f>
        <v>3367977667</v>
      </c>
      <c r="E27" s="62">
        <f>+E28+E32+E42</f>
        <v>2501352090</v>
      </c>
      <c r="F27" s="78"/>
      <c r="I27" s="99"/>
    </row>
    <row r="28" spans="1:11" s="97" customFormat="1" x14ac:dyDescent="0.25">
      <c r="A28" s="16">
        <v>1200</v>
      </c>
      <c r="B28" s="51" t="s">
        <v>7</v>
      </c>
      <c r="C28" s="57"/>
      <c r="D28" s="14">
        <f>SUM(D29:D31)</f>
        <v>909645000</v>
      </c>
      <c r="E28" s="14">
        <f>SUM(E29:E31)</f>
        <v>909645000</v>
      </c>
      <c r="F28" s="78"/>
      <c r="I28" s="99"/>
    </row>
    <row r="29" spans="1:11" s="97" customFormat="1" thickBot="1" x14ac:dyDescent="0.25">
      <c r="A29" s="98">
        <v>1208</v>
      </c>
      <c r="B29" s="99" t="s">
        <v>97</v>
      </c>
      <c r="C29" s="100"/>
      <c r="D29" s="53">
        <v>909645000</v>
      </c>
      <c r="E29" s="53">
        <v>909645000</v>
      </c>
      <c r="F29" s="78"/>
      <c r="I29" s="99"/>
    </row>
    <row r="30" spans="1:11" s="97" customFormat="1" ht="15.75" thickBot="1" x14ac:dyDescent="0.3">
      <c r="A30" s="98"/>
      <c r="B30" s="99"/>
      <c r="C30" s="100"/>
      <c r="D30" s="53"/>
      <c r="E30" s="53"/>
      <c r="F30" s="78"/>
      <c r="H30" s="63" t="s">
        <v>23</v>
      </c>
      <c r="I30" s="72"/>
      <c r="J30" s="64">
        <f>+J9</f>
        <v>216651975.13</v>
      </c>
      <c r="K30" s="64">
        <f>+K9</f>
        <v>82339798</v>
      </c>
    </row>
    <row r="31" spans="1:11" s="97" customFormat="1" thickTop="1" x14ac:dyDescent="0.2">
      <c r="A31" s="98"/>
      <c r="C31" s="102"/>
      <c r="D31" s="78"/>
      <c r="E31" s="78"/>
      <c r="F31" s="78"/>
      <c r="I31" s="102"/>
      <c r="J31" s="78"/>
    </row>
    <row r="32" spans="1:11" s="97" customFormat="1" x14ac:dyDescent="0.25">
      <c r="A32" s="16">
        <v>1600</v>
      </c>
      <c r="B32" s="51" t="s">
        <v>17</v>
      </c>
      <c r="C32" s="57"/>
      <c r="D32" s="14">
        <f>SUM(D33:D40)</f>
        <v>814512228</v>
      </c>
      <c r="E32" s="14">
        <f>SUM(E33:E40)</f>
        <v>700968738</v>
      </c>
      <c r="F32" s="78"/>
      <c r="I32" s="102"/>
    </row>
    <row r="33" spans="1:14" s="97" customFormat="1" ht="14.25" x14ac:dyDescent="0.2">
      <c r="A33" s="98">
        <v>1605</v>
      </c>
      <c r="B33" s="56" t="s">
        <v>18</v>
      </c>
      <c r="C33" s="100"/>
      <c r="D33" s="53">
        <v>164400000</v>
      </c>
      <c r="E33" s="53">
        <v>164400000</v>
      </c>
      <c r="F33" s="78"/>
      <c r="G33" s="54"/>
      <c r="I33" s="100"/>
    </row>
    <row r="34" spans="1:14" s="97" customFormat="1" ht="14.25" x14ac:dyDescent="0.2">
      <c r="A34" s="98">
        <v>1640</v>
      </c>
      <c r="B34" s="99" t="s">
        <v>98</v>
      </c>
      <c r="C34" s="100"/>
      <c r="D34" s="53">
        <v>131277000</v>
      </c>
      <c r="E34" s="53">
        <v>131277000</v>
      </c>
      <c r="F34" s="78"/>
      <c r="I34" s="99"/>
    </row>
    <row r="35" spans="1:14" s="97" customFormat="1" x14ac:dyDescent="0.25">
      <c r="A35" s="105">
        <v>1655</v>
      </c>
      <c r="B35" s="104" t="s">
        <v>20</v>
      </c>
      <c r="C35" s="100"/>
      <c r="D35" s="77">
        <v>669518220</v>
      </c>
      <c r="E35" s="77">
        <v>589166168</v>
      </c>
      <c r="F35" s="78"/>
      <c r="H35" s="63" t="s">
        <v>24</v>
      </c>
      <c r="I35" s="72"/>
      <c r="J35" s="47">
        <f>+J37</f>
        <v>3619049311.6499996</v>
      </c>
      <c r="K35" s="47">
        <f>+K37</f>
        <v>2571647517</v>
      </c>
    </row>
    <row r="36" spans="1:14" s="97" customFormat="1" ht="14.25" x14ac:dyDescent="0.2">
      <c r="A36" s="98">
        <v>1665</v>
      </c>
      <c r="B36" s="99" t="s">
        <v>21</v>
      </c>
      <c r="C36" s="102"/>
      <c r="D36" s="53">
        <v>397561677</v>
      </c>
      <c r="E36" s="53">
        <v>262735656</v>
      </c>
      <c r="F36" s="78"/>
      <c r="I36" s="99"/>
    </row>
    <row r="37" spans="1:14" s="97" customFormat="1" x14ac:dyDescent="0.25">
      <c r="A37" s="98">
        <v>1670</v>
      </c>
      <c r="B37" s="55" t="s">
        <v>22</v>
      </c>
      <c r="C37" s="100"/>
      <c r="D37" s="78">
        <v>299567524</v>
      </c>
      <c r="E37" s="78">
        <v>273991806</v>
      </c>
      <c r="F37" s="78"/>
      <c r="G37" s="16">
        <v>3200</v>
      </c>
      <c r="H37" s="51" t="s">
        <v>25</v>
      </c>
      <c r="I37" s="67"/>
      <c r="J37" s="15">
        <f>SUM(J38:J43)</f>
        <v>3619049311.6499996</v>
      </c>
      <c r="K37" s="15">
        <f>SUM(K38:K43)</f>
        <v>2571647517</v>
      </c>
      <c r="M37" s="78"/>
    </row>
    <row r="38" spans="1:14" s="97" customFormat="1" ht="14.25" x14ac:dyDescent="0.2">
      <c r="A38" s="101">
        <v>1682</v>
      </c>
      <c r="B38" s="99" t="s">
        <v>99</v>
      </c>
      <c r="C38" s="100"/>
      <c r="D38" s="53">
        <v>0</v>
      </c>
      <c r="E38" s="53">
        <v>0</v>
      </c>
      <c r="F38" s="78"/>
      <c r="G38" s="54">
        <v>3208</v>
      </c>
      <c r="H38" s="56" t="s">
        <v>26</v>
      </c>
      <c r="I38" s="100"/>
      <c r="J38" s="103">
        <v>1944878762</v>
      </c>
      <c r="K38" s="103">
        <v>1942168627</v>
      </c>
      <c r="M38" s="78"/>
    </row>
    <row r="39" spans="1:14" s="97" customFormat="1" ht="14.25" x14ac:dyDescent="0.2">
      <c r="A39" s="98">
        <v>1685</v>
      </c>
      <c r="B39" s="99" t="s">
        <v>100</v>
      </c>
      <c r="C39" s="102"/>
      <c r="D39" s="53">
        <v>-847812193</v>
      </c>
      <c r="E39" s="53">
        <v>-720601892</v>
      </c>
      <c r="F39" s="78"/>
      <c r="G39" s="54">
        <v>3230</v>
      </c>
      <c r="H39" s="56" t="s">
        <v>27</v>
      </c>
      <c r="I39" s="100"/>
      <c r="J39" s="103">
        <f>+'Anexos 3-4 ACT FRA10'!D60</f>
        <v>442972245.64999962</v>
      </c>
      <c r="K39" s="103">
        <v>137004038</v>
      </c>
      <c r="M39" s="78"/>
    </row>
    <row r="40" spans="1:14" s="97" customFormat="1" ht="14.25" x14ac:dyDescent="0.2">
      <c r="A40" s="101"/>
      <c r="B40" s="99"/>
      <c r="C40" s="100"/>
      <c r="D40" s="53"/>
      <c r="E40" s="53"/>
      <c r="F40" s="78"/>
      <c r="G40" s="54">
        <v>3235</v>
      </c>
      <c r="H40" s="97" t="s">
        <v>154</v>
      </c>
      <c r="I40" s="102"/>
      <c r="J40" s="78">
        <v>42856805</v>
      </c>
      <c r="K40" s="78">
        <v>18000000</v>
      </c>
      <c r="M40" s="78"/>
    </row>
    <row r="41" spans="1:14" s="97" customFormat="1" ht="14.25" x14ac:dyDescent="0.2">
      <c r="C41" s="99"/>
      <c r="F41" s="78"/>
      <c r="G41" s="54">
        <v>3240</v>
      </c>
      <c r="H41" s="97" t="s">
        <v>155</v>
      </c>
      <c r="I41" s="102"/>
      <c r="J41" s="78">
        <v>1321955000</v>
      </c>
      <c r="K41" s="78">
        <v>579542500</v>
      </c>
      <c r="M41" s="78"/>
    </row>
    <row r="42" spans="1:14" s="97" customFormat="1" x14ac:dyDescent="0.25">
      <c r="A42" s="16">
        <v>1900</v>
      </c>
      <c r="B42" s="51" t="s">
        <v>28</v>
      </c>
      <c r="C42" s="57"/>
      <c r="D42" s="14">
        <f>SUM(D43:D48)</f>
        <v>1643820439</v>
      </c>
      <c r="E42" s="14">
        <f>SUM(E43:E48)</f>
        <v>890738352</v>
      </c>
      <c r="F42" s="78"/>
      <c r="G42" s="54">
        <v>3255</v>
      </c>
      <c r="H42" s="56" t="s">
        <v>109</v>
      </c>
      <c r="I42" s="102"/>
      <c r="J42" s="78">
        <v>0</v>
      </c>
      <c r="K42" s="78">
        <v>0</v>
      </c>
      <c r="M42" s="78"/>
      <c r="N42" s="78"/>
    </row>
    <row r="43" spans="1:14" s="97" customFormat="1" ht="14.25" x14ac:dyDescent="0.2">
      <c r="A43" s="98">
        <v>1920</v>
      </c>
      <c r="B43" s="99" t="s">
        <v>153</v>
      </c>
      <c r="C43" s="100"/>
      <c r="D43" s="53">
        <v>8701394</v>
      </c>
      <c r="E43" s="53">
        <v>0</v>
      </c>
      <c r="F43" s="78"/>
      <c r="G43" s="106">
        <v>3270</v>
      </c>
      <c r="H43" s="56" t="s">
        <v>87</v>
      </c>
      <c r="I43" s="100"/>
      <c r="J43" s="103">
        <v>-133613501</v>
      </c>
      <c r="K43" s="103">
        <v>-105067648</v>
      </c>
      <c r="M43" s="78"/>
      <c r="N43" s="78"/>
    </row>
    <row r="44" spans="1:14" s="97" customFormat="1" ht="14.25" x14ac:dyDescent="0.2">
      <c r="A44" s="98">
        <v>1960</v>
      </c>
      <c r="B44" s="99" t="s">
        <v>30</v>
      </c>
      <c r="C44" s="100"/>
      <c r="D44" s="53">
        <v>313164045</v>
      </c>
      <c r="E44" s="53">
        <v>304792652</v>
      </c>
      <c r="F44" s="78"/>
      <c r="I44" s="99"/>
      <c r="N44" s="78"/>
    </row>
    <row r="45" spans="1:14" s="97" customFormat="1" ht="14.25" x14ac:dyDescent="0.2">
      <c r="A45" s="98">
        <v>1965</v>
      </c>
      <c r="B45" s="99" t="s">
        <v>101</v>
      </c>
      <c r="C45" s="100"/>
      <c r="D45" s="53">
        <v>0</v>
      </c>
      <c r="E45" s="53">
        <v>0</v>
      </c>
      <c r="F45" s="78"/>
      <c r="I45" s="99"/>
    </row>
    <row r="46" spans="1:14" s="97" customFormat="1" ht="14.25" x14ac:dyDescent="0.2">
      <c r="A46" s="98">
        <v>1970</v>
      </c>
      <c r="B46" s="97" t="s">
        <v>31</v>
      </c>
      <c r="C46" s="100"/>
      <c r="D46" s="78">
        <v>83297340</v>
      </c>
      <c r="E46" s="78">
        <v>83297340</v>
      </c>
      <c r="F46" s="78"/>
      <c r="I46" s="99"/>
    </row>
    <row r="47" spans="1:14" s="97" customFormat="1" ht="14.25" x14ac:dyDescent="0.2">
      <c r="A47" s="98">
        <v>1975</v>
      </c>
      <c r="B47" s="97" t="s">
        <v>102</v>
      </c>
      <c r="C47" s="100"/>
      <c r="D47" s="78">
        <v>-83297340</v>
      </c>
      <c r="E47" s="78">
        <v>-76894140</v>
      </c>
      <c r="F47" s="78"/>
      <c r="I47" s="99"/>
    </row>
    <row r="48" spans="1:14" s="97" customFormat="1" thickBot="1" x14ac:dyDescent="0.25">
      <c r="A48" s="101">
        <v>1999</v>
      </c>
      <c r="B48" s="97" t="s">
        <v>33</v>
      </c>
      <c r="C48" s="100"/>
      <c r="D48" s="103">
        <v>1321955000</v>
      </c>
      <c r="E48" s="103">
        <v>579542500</v>
      </c>
      <c r="F48" s="78"/>
      <c r="G48" s="54"/>
      <c r="H48" s="56"/>
      <c r="I48" s="100"/>
      <c r="J48" s="53"/>
      <c r="K48" s="53"/>
    </row>
    <row r="49" spans="1:13" s="97" customFormat="1" ht="15.75" thickBot="1" x14ac:dyDescent="0.3">
      <c r="B49" s="45" t="s">
        <v>34</v>
      </c>
      <c r="C49" s="72"/>
      <c r="D49" s="64">
        <f>+D9+D27</f>
        <v>3835701286.7799997</v>
      </c>
      <c r="E49" s="64">
        <f>+E9+E27</f>
        <v>2653987315</v>
      </c>
      <c r="F49" s="78"/>
      <c r="G49" s="54"/>
      <c r="H49" s="65" t="s">
        <v>32</v>
      </c>
      <c r="I49" s="75"/>
      <c r="J49" s="66">
        <f>+J35+J30</f>
        <v>3835701286.7799997</v>
      </c>
      <c r="K49" s="66">
        <f>+K35+K30</f>
        <v>2653987315</v>
      </c>
      <c r="M49" s="78"/>
    </row>
    <row r="50" spans="1:13" s="97" customFormat="1" thickTop="1" x14ac:dyDescent="0.2">
      <c r="C50" s="99"/>
      <c r="D50" s="78"/>
      <c r="F50" s="78"/>
      <c r="G50" s="99"/>
      <c r="H50" s="99"/>
      <c r="I50" s="102"/>
      <c r="J50" s="102"/>
      <c r="K50" s="102"/>
      <c r="M50" s="78"/>
    </row>
    <row r="51" spans="1:13" s="97" customFormat="1" x14ac:dyDescent="0.25">
      <c r="C51" s="99"/>
      <c r="F51" s="78"/>
      <c r="G51" s="16"/>
      <c r="H51" s="51"/>
      <c r="I51" s="57"/>
      <c r="J51" s="57"/>
      <c r="K51" s="57"/>
    </row>
    <row r="52" spans="1:13" s="97" customFormat="1" x14ac:dyDescent="0.25">
      <c r="A52" s="16">
        <v>8000</v>
      </c>
      <c r="B52" s="51" t="s">
        <v>35</v>
      </c>
      <c r="C52" s="67"/>
      <c r="D52" s="15">
        <f>+D53+J52</f>
        <v>0</v>
      </c>
      <c r="E52" s="15">
        <f>+E53+K52</f>
        <v>0</v>
      </c>
      <c r="F52" s="78"/>
      <c r="G52" s="16">
        <v>8800</v>
      </c>
      <c r="H52" s="51" t="s">
        <v>35</v>
      </c>
      <c r="I52" s="67"/>
      <c r="J52" s="15">
        <f>+J53</f>
        <v>-30488827</v>
      </c>
      <c r="K52" s="15">
        <f>+K53</f>
        <v>-30488827</v>
      </c>
    </row>
    <row r="53" spans="1:13" s="97" customFormat="1" x14ac:dyDescent="0.25">
      <c r="A53" s="16">
        <v>8300</v>
      </c>
      <c r="B53" s="51" t="s">
        <v>88</v>
      </c>
      <c r="C53" s="67"/>
      <c r="D53" s="67">
        <f>+D54+D55</f>
        <v>30488827</v>
      </c>
      <c r="E53" s="67">
        <f>+E54+E55</f>
        <v>30488827</v>
      </c>
      <c r="F53" s="78"/>
      <c r="G53" s="16">
        <v>8900</v>
      </c>
      <c r="H53" s="51" t="s">
        <v>104</v>
      </c>
      <c r="I53" s="67"/>
      <c r="J53" s="67">
        <f>SUM(J54:J58)</f>
        <v>-30488827</v>
      </c>
      <c r="K53" s="67">
        <f>SUM(K54:K58)</f>
        <v>-30488827</v>
      </c>
    </row>
    <row r="54" spans="1:13" s="97" customFormat="1" ht="14.25" x14ac:dyDescent="0.2">
      <c r="A54" s="54">
        <v>8301</v>
      </c>
      <c r="B54" s="56" t="s">
        <v>106</v>
      </c>
      <c r="C54" s="100"/>
      <c r="D54" s="103">
        <v>30488827</v>
      </c>
      <c r="E54" s="103">
        <v>30488827</v>
      </c>
      <c r="F54" s="78"/>
      <c r="G54" s="59">
        <v>8915</v>
      </c>
      <c r="H54" s="60" t="s">
        <v>105</v>
      </c>
      <c r="I54" s="53"/>
      <c r="J54" s="61">
        <v>-30488827</v>
      </c>
      <c r="K54" s="61">
        <v>-30488827</v>
      </c>
    </row>
    <row r="55" spans="1:13" s="97" customFormat="1" x14ac:dyDescent="0.25">
      <c r="A55" s="54"/>
      <c r="B55" s="56"/>
      <c r="C55" s="100"/>
      <c r="D55" s="78"/>
      <c r="E55" s="78"/>
      <c r="F55" s="78"/>
      <c r="G55" s="16"/>
      <c r="H55" s="51"/>
      <c r="I55" s="67"/>
      <c r="J55" s="68"/>
      <c r="K55" s="68"/>
    </row>
    <row r="56" spans="1:13" s="97" customFormat="1" x14ac:dyDescent="0.25">
      <c r="A56" s="54"/>
      <c r="B56" s="56"/>
      <c r="C56" s="100"/>
      <c r="D56" s="78"/>
      <c r="E56" s="78"/>
      <c r="F56" s="78"/>
      <c r="G56" s="16"/>
      <c r="H56" s="51"/>
      <c r="I56" s="67"/>
      <c r="J56" s="68"/>
      <c r="K56" s="68"/>
    </row>
    <row r="57" spans="1:13" s="97" customFormat="1" x14ac:dyDescent="0.25">
      <c r="A57" s="54"/>
      <c r="B57" s="56"/>
      <c r="C57" s="100"/>
      <c r="F57" s="78"/>
      <c r="G57" s="16"/>
      <c r="H57" s="51"/>
      <c r="I57" s="67"/>
      <c r="J57" s="68"/>
      <c r="K57" s="68"/>
    </row>
    <row r="58" spans="1:13" s="97" customFormat="1" ht="14.25" x14ac:dyDescent="0.2">
      <c r="A58" s="101"/>
      <c r="B58" s="99"/>
      <c r="C58" s="100"/>
      <c r="D58" s="53"/>
      <c r="E58" s="53"/>
      <c r="F58" s="78"/>
      <c r="I58" s="99"/>
    </row>
    <row r="59" spans="1:13" s="97" customFormat="1" thickBot="1" x14ac:dyDescent="0.25">
      <c r="A59" s="108"/>
      <c r="B59" s="108"/>
      <c r="D59" s="107"/>
      <c r="E59" s="107"/>
      <c r="F59" s="99"/>
      <c r="G59" s="108"/>
      <c r="H59" s="108"/>
      <c r="I59" s="99"/>
    </row>
    <row r="60" spans="1:13" s="97" customFormat="1" x14ac:dyDescent="0.25">
      <c r="A60" s="69" t="s">
        <v>142</v>
      </c>
      <c r="C60" s="78"/>
      <c r="D60" s="70"/>
      <c r="E60" s="70"/>
      <c r="F60" s="53"/>
      <c r="G60" s="69" t="s">
        <v>135</v>
      </c>
      <c r="I60" s="99"/>
    </row>
    <row r="61" spans="1:13" s="97" customFormat="1" x14ac:dyDescent="0.25">
      <c r="A61" s="69" t="s">
        <v>103</v>
      </c>
      <c r="C61" s="78"/>
      <c r="D61" s="71"/>
      <c r="E61" s="71"/>
      <c r="F61" s="78"/>
      <c r="G61" s="69" t="s">
        <v>136</v>
      </c>
      <c r="I61" s="99"/>
    </row>
    <row r="62" spans="1:13" s="97" customFormat="1" x14ac:dyDescent="0.25">
      <c r="B62" s="69"/>
      <c r="F62" s="78"/>
      <c r="G62" s="78"/>
      <c r="I62" s="87"/>
      <c r="J62" s="78"/>
      <c r="K62" s="78"/>
    </row>
    <row r="63" spans="1:13" s="97" customFormat="1" x14ac:dyDescent="0.25">
      <c r="B63" s="69"/>
      <c r="F63" s="78"/>
      <c r="G63" s="78"/>
      <c r="I63" s="99"/>
    </row>
    <row r="64" spans="1:13" s="97" customFormat="1" x14ac:dyDescent="0.25">
      <c r="B64" s="69"/>
      <c r="F64" s="78"/>
      <c r="G64" s="88"/>
      <c r="H64" s="88"/>
      <c r="I64" s="89"/>
      <c r="J64" s="88"/>
      <c r="K64" s="88"/>
    </row>
    <row r="65" spans="1:11" s="97" customFormat="1" x14ac:dyDescent="0.25">
      <c r="B65" s="69"/>
      <c r="F65" s="78"/>
      <c r="G65" s="88"/>
      <c r="H65" s="88"/>
      <c r="I65" s="89"/>
      <c r="J65" s="88"/>
      <c r="K65" s="88"/>
    </row>
    <row r="66" spans="1:11" s="97" customFormat="1" x14ac:dyDescent="0.25">
      <c r="B66" s="69"/>
      <c r="F66" s="78"/>
      <c r="G66" s="88"/>
      <c r="H66" s="88"/>
      <c r="I66" s="89"/>
      <c r="J66" s="88"/>
      <c r="K66" s="88"/>
    </row>
    <row r="67" spans="1:11" s="97" customFormat="1" x14ac:dyDescent="0.25">
      <c r="B67" s="69"/>
      <c r="F67" s="78"/>
      <c r="G67" s="88"/>
      <c r="H67" s="88"/>
      <c r="I67" s="89"/>
      <c r="J67" s="88"/>
      <c r="K67" s="88"/>
    </row>
    <row r="68" spans="1:11" s="97" customFormat="1" x14ac:dyDescent="0.25">
      <c r="B68" s="69"/>
      <c r="F68" s="78"/>
      <c r="G68" s="88"/>
      <c r="H68" s="88"/>
      <c r="I68" s="89"/>
      <c r="J68" s="88"/>
      <c r="K68" s="88"/>
    </row>
    <row r="69" spans="1:11" s="97" customFormat="1" x14ac:dyDescent="0.25">
      <c r="B69" s="69"/>
      <c r="F69" s="78"/>
      <c r="G69" s="88"/>
      <c r="H69" s="88"/>
      <c r="I69" s="89"/>
      <c r="J69" s="88"/>
      <c r="K69" s="88"/>
    </row>
    <row r="70" spans="1:11" s="97" customFormat="1" x14ac:dyDescent="0.25">
      <c r="B70" s="69"/>
      <c r="F70" s="78"/>
      <c r="G70" s="88"/>
      <c r="H70" s="88"/>
      <c r="I70" s="89"/>
      <c r="J70" s="88"/>
      <c r="K70" s="88"/>
    </row>
    <row r="71" spans="1:11" s="97" customFormat="1" x14ac:dyDescent="0.25">
      <c r="B71" s="69"/>
      <c r="F71" s="78"/>
      <c r="G71" s="88"/>
      <c r="H71" s="88"/>
      <c r="I71" s="89"/>
      <c r="J71" s="88"/>
      <c r="K71" s="88"/>
    </row>
    <row r="72" spans="1:11" s="97" customFormat="1" x14ac:dyDescent="0.25">
      <c r="B72" s="69"/>
      <c r="F72" s="78"/>
      <c r="G72" s="88"/>
      <c r="H72" s="88"/>
      <c r="I72" s="89"/>
      <c r="J72" s="88"/>
      <c r="K72" s="88"/>
    </row>
    <row r="73" spans="1:11" s="97" customFormat="1" x14ac:dyDescent="0.25">
      <c r="B73" s="69"/>
      <c r="F73" s="78"/>
      <c r="G73" s="88"/>
      <c r="H73" s="88"/>
      <c r="I73" s="89"/>
      <c r="J73" s="88"/>
      <c r="K73" s="88"/>
    </row>
    <row r="74" spans="1:11" s="97" customFormat="1" x14ac:dyDescent="0.25">
      <c r="B74" s="69"/>
      <c r="F74" s="78"/>
      <c r="G74" s="88"/>
      <c r="H74" s="88"/>
      <c r="I74" s="89"/>
      <c r="J74" s="88"/>
      <c r="K74" s="88"/>
    </row>
    <row r="75" spans="1:11" s="97" customFormat="1" x14ac:dyDescent="0.25">
      <c r="B75" s="69"/>
      <c r="F75" s="78"/>
      <c r="G75" s="88"/>
      <c r="H75" s="88"/>
      <c r="I75" s="89"/>
      <c r="J75" s="88"/>
      <c r="K75" s="88"/>
    </row>
    <row r="76" spans="1:11" s="97" customFormat="1" x14ac:dyDescent="0.25">
      <c r="B76" s="69"/>
      <c r="F76" s="78"/>
      <c r="G76" s="88"/>
      <c r="H76" s="88"/>
      <c r="I76" s="89"/>
      <c r="J76" s="88"/>
      <c r="K76" s="88"/>
    </row>
    <row r="77" spans="1:11" s="97" customFormat="1" x14ac:dyDescent="0.25">
      <c r="B77" s="69"/>
      <c r="F77" s="78"/>
      <c r="G77" s="88"/>
      <c r="H77" s="88"/>
      <c r="I77" s="89"/>
      <c r="J77" s="88"/>
      <c r="K77" s="88"/>
    </row>
    <row r="78" spans="1:11" s="97" customFormat="1" x14ac:dyDescent="0.25">
      <c r="B78" s="69"/>
      <c r="F78" s="78"/>
      <c r="G78" s="88"/>
      <c r="H78" s="88"/>
      <c r="I78" s="89"/>
      <c r="J78" s="88"/>
      <c r="K78" s="88"/>
    </row>
    <row r="79" spans="1:11" s="97" customFormat="1" x14ac:dyDescent="0.25">
      <c r="B79" s="69"/>
      <c r="F79" s="78"/>
      <c r="G79" s="88"/>
      <c r="H79" s="88"/>
      <c r="I79" s="89"/>
      <c r="J79" s="88"/>
      <c r="K79" s="88"/>
    </row>
    <row r="80" spans="1:11" s="97" customFormat="1" x14ac:dyDescent="0.25">
      <c r="A80" s="88" t="s">
        <v>36</v>
      </c>
      <c r="B80" s="88"/>
      <c r="C80" s="88"/>
      <c r="D80" s="88"/>
      <c r="E80" s="88"/>
      <c r="F80" s="88"/>
      <c r="G80" s="88"/>
      <c r="H80" s="88"/>
      <c r="I80" s="89"/>
      <c r="J80" s="88"/>
      <c r="K80" s="88"/>
    </row>
    <row r="81" spans="1:13" s="97" customFormat="1" x14ac:dyDescent="0.25">
      <c r="A81" s="88" t="str">
        <f>+A2</f>
        <v>INSTITUTO MUNICIPAL DE CULTURA DE YUMBO</v>
      </c>
      <c r="B81" s="88"/>
      <c r="C81" s="88"/>
      <c r="D81" s="88"/>
      <c r="E81" s="88"/>
      <c r="F81" s="88"/>
      <c r="G81" s="88"/>
      <c r="H81" s="88"/>
      <c r="I81" s="89"/>
      <c r="J81" s="88"/>
      <c r="K81" s="88"/>
    </row>
    <row r="82" spans="1:13" s="97" customFormat="1" x14ac:dyDescent="0.25">
      <c r="A82" s="88" t="str">
        <f>+A3</f>
        <v>BALANCE GENERAL CONSOLIDADO</v>
      </c>
      <c r="B82" s="88"/>
      <c r="C82" s="88"/>
      <c r="D82" s="88"/>
      <c r="E82" s="88"/>
      <c r="F82" s="88"/>
      <c r="G82" s="88"/>
      <c r="H82" s="88"/>
      <c r="I82" s="89"/>
      <c r="J82" s="88"/>
      <c r="K82" s="88"/>
    </row>
    <row r="83" spans="1:13" s="97" customFormat="1" x14ac:dyDescent="0.25">
      <c r="A83" s="88" t="str">
        <f>+A4</f>
        <v xml:space="preserve"> DICIEMBRE 31 DE 2016</v>
      </c>
      <c r="B83" s="88"/>
      <c r="C83" s="88"/>
      <c r="D83" s="88"/>
      <c r="E83" s="88"/>
      <c r="F83" s="88"/>
      <c r="G83" s="88"/>
      <c r="H83" s="88"/>
      <c r="I83" s="89"/>
      <c r="J83" s="88"/>
      <c r="K83" s="88"/>
    </row>
    <row r="84" spans="1:13" s="97" customFormat="1" x14ac:dyDescent="0.25">
      <c r="A84" s="175" t="s">
        <v>146</v>
      </c>
      <c r="B84" s="175"/>
      <c r="C84" s="175"/>
      <c r="D84" s="175"/>
      <c r="E84" s="175"/>
      <c r="F84" s="175"/>
      <c r="G84" s="175"/>
      <c r="H84" s="175"/>
      <c r="I84" s="175"/>
      <c r="J84" s="175"/>
      <c r="K84" s="175"/>
    </row>
    <row r="85" spans="1:13" s="97" customFormat="1" x14ac:dyDescent="0.25">
      <c r="B85" s="90"/>
      <c r="F85" s="78"/>
      <c r="G85" s="78"/>
      <c r="I85" s="99"/>
    </row>
    <row r="86" spans="1:13" s="97" customFormat="1" x14ac:dyDescent="0.25">
      <c r="C86" s="99"/>
      <c r="F86" s="78"/>
      <c r="G86" s="82"/>
      <c r="H86" s="83"/>
      <c r="I86" s="85"/>
      <c r="J86" s="85"/>
      <c r="K86" s="85"/>
    </row>
    <row r="87" spans="1:13" s="170" customFormat="1" x14ac:dyDescent="0.25">
      <c r="A87" s="167" t="s">
        <v>0</v>
      </c>
      <c r="B87" s="168"/>
      <c r="C87" s="169"/>
      <c r="D87" s="169" t="str">
        <f>+D7</f>
        <v>DIC 2016</v>
      </c>
      <c r="E87" s="169" t="str">
        <f>+E7</f>
        <v>DIC 2015</v>
      </c>
      <c r="G87" s="167" t="s">
        <v>0</v>
      </c>
      <c r="H87" s="171" t="s">
        <v>2</v>
      </c>
      <c r="I87" s="172"/>
      <c r="J87" s="169" t="str">
        <f>+D87</f>
        <v>DIC 2016</v>
      </c>
      <c r="K87" s="169" t="str">
        <f>+E87</f>
        <v>DIC 2015</v>
      </c>
    </row>
    <row r="88" spans="1:13" s="97" customFormat="1" x14ac:dyDescent="0.25">
      <c r="A88" s="82"/>
      <c r="B88" s="83"/>
      <c r="C88" s="85"/>
      <c r="D88" s="85"/>
      <c r="E88" s="85"/>
      <c r="G88" s="86"/>
      <c r="H88" s="12"/>
      <c r="I88" s="57"/>
      <c r="J88" s="69"/>
      <c r="K88" s="69"/>
    </row>
    <row r="89" spans="1:13" s="97" customFormat="1" x14ac:dyDescent="0.25">
      <c r="A89" s="82"/>
      <c r="B89" s="83"/>
      <c r="C89" s="85"/>
      <c r="D89" s="85"/>
      <c r="E89" s="85"/>
      <c r="G89" s="86"/>
      <c r="H89" s="12"/>
      <c r="I89" s="57"/>
      <c r="J89" s="69"/>
      <c r="K89" s="69"/>
    </row>
    <row r="90" spans="1:13" s="97" customFormat="1" x14ac:dyDescent="0.25">
      <c r="A90" s="82"/>
      <c r="B90" s="83"/>
      <c r="C90" s="85"/>
      <c r="D90" s="85"/>
      <c r="E90" s="85"/>
      <c r="G90" s="86"/>
      <c r="H90" s="12"/>
      <c r="I90" s="57"/>
      <c r="J90" s="69"/>
      <c r="K90" s="69"/>
    </row>
    <row r="91" spans="1:13" s="97" customFormat="1" x14ac:dyDescent="0.25">
      <c r="A91" s="82"/>
      <c r="B91" s="83"/>
      <c r="C91" s="85"/>
      <c r="D91" s="85"/>
      <c r="E91" s="85"/>
      <c r="G91" s="86"/>
      <c r="H91" s="12"/>
      <c r="I91" s="57"/>
      <c r="J91" s="69"/>
      <c r="K91" s="69"/>
    </row>
    <row r="92" spans="1:13" s="97" customFormat="1" x14ac:dyDescent="0.25">
      <c r="A92" s="82"/>
      <c r="B92" s="12" t="s">
        <v>1</v>
      </c>
      <c r="C92" s="84"/>
      <c r="D92" s="85"/>
      <c r="E92" s="85"/>
      <c r="F92" s="84"/>
      <c r="G92" s="86"/>
      <c r="H92" s="51"/>
      <c r="I92" s="57"/>
      <c r="J92" s="69"/>
      <c r="K92" s="69"/>
    </row>
    <row r="93" spans="1:13" s="97" customFormat="1" x14ac:dyDescent="0.25">
      <c r="A93" s="82"/>
      <c r="B93" s="83"/>
      <c r="C93" s="84"/>
      <c r="D93" s="85"/>
      <c r="E93" s="85"/>
      <c r="F93" s="84"/>
      <c r="G93" s="86"/>
      <c r="H93" s="16" t="s">
        <v>3</v>
      </c>
      <c r="I93" s="57"/>
      <c r="J93" s="14">
        <f>SUM(J94:J99)</f>
        <v>216651975.13</v>
      </c>
      <c r="K93" s="14">
        <f>SUM(K94:K99)</f>
        <v>82339798</v>
      </c>
      <c r="M93" s="78"/>
    </row>
    <row r="94" spans="1:13" s="97" customFormat="1" x14ac:dyDescent="0.25">
      <c r="A94" s="16"/>
      <c r="B94" s="51" t="s">
        <v>3</v>
      </c>
      <c r="C94" s="57"/>
      <c r="D94" s="14">
        <f>SUM(D96:D99)</f>
        <v>467723619.77999997</v>
      </c>
      <c r="E94" s="14">
        <f>SUM(E96:E99)</f>
        <v>152635225</v>
      </c>
      <c r="F94" s="78"/>
      <c r="G94" s="91">
        <v>24</v>
      </c>
      <c r="H94" s="56" t="s">
        <v>39</v>
      </c>
      <c r="I94" s="100"/>
      <c r="J94" s="53">
        <f>+J10</f>
        <v>157728562.13</v>
      </c>
      <c r="K94" s="53">
        <f>+K10</f>
        <v>36748069</v>
      </c>
    </row>
    <row r="95" spans="1:13" s="97" customFormat="1" ht="14.25" x14ac:dyDescent="0.2">
      <c r="C95" s="99"/>
      <c r="F95" s="78"/>
      <c r="G95" s="54">
        <v>25</v>
      </c>
      <c r="H95" s="56" t="s">
        <v>40</v>
      </c>
      <c r="I95" s="100"/>
      <c r="J95" s="53">
        <f>+J18</f>
        <v>51427412</v>
      </c>
      <c r="K95" s="53">
        <f>+K18</f>
        <v>37210729</v>
      </c>
    </row>
    <row r="96" spans="1:13" s="97" customFormat="1" ht="14.25" x14ac:dyDescent="0.2">
      <c r="A96" s="54">
        <v>11</v>
      </c>
      <c r="B96" s="56" t="s">
        <v>37</v>
      </c>
      <c r="C96" s="93"/>
      <c r="D96" s="53">
        <f>+D10</f>
        <v>345042065.77999997</v>
      </c>
      <c r="E96" s="53">
        <f>+E10</f>
        <v>151304337</v>
      </c>
      <c r="F96" s="78"/>
      <c r="G96" s="109" t="s">
        <v>89</v>
      </c>
      <c r="H96" s="97" t="s">
        <v>90</v>
      </c>
      <c r="I96" s="100"/>
      <c r="J96" s="53">
        <f>+J21</f>
        <v>0</v>
      </c>
      <c r="K96" s="53">
        <f>+K21</f>
        <v>0</v>
      </c>
    </row>
    <row r="97" spans="1:13" s="97" customFormat="1" ht="14.25" x14ac:dyDescent="0.2">
      <c r="A97" s="54">
        <v>14</v>
      </c>
      <c r="B97" s="56" t="s">
        <v>41</v>
      </c>
      <c r="C97" s="93"/>
      <c r="D97" s="53">
        <f>+D15</f>
        <v>122681554</v>
      </c>
      <c r="E97" s="53">
        <f>+E15</f>
        <v>1330888</v>
      </c>
      <c r="F97" s="78"/>
      <c r="G97" s="54">
        <v>29</v>
      </c>
      <c r="H97" s="54" t="s">
        <v>42</v>
      </c>
      <c r="I97" s="100"/>
      <c r="J97" s="53">
        <f>+J25</f>
        <v>7496001</v>
      </c>
      <c r="K97" s="53">
        <f>+K25</f>
        <v>8381000</v>
      </c>
    </row>
    <row r="98" spans="1:13" s="97" customFormat="1" ht="14.25" x14ac:dyDescent="0.2">
      <c r="A98" s="54">
        <v>19</v>
      </c>
      <c r="B98" s="56" t="s">
        <v>46</v>
      </c>
      <c r="C98" s="93"/>
      <c r="D98" s="53">
        <v>0</v>
      </c>
      <c r="E98" s="53">
        <v>0</v>
      </c>
      <c r="F98" s="78"/>
      <c r="G98" s="109"/>
      <c r="I98" s="100"/>
      <c r="J98" s="53"/>
      <c r="K98" s="53"/>
    </row>
    <row r="99" spans="1:13" s="97" customFormat="1" ht="14.25" x14ac:dyDescent="0.2">
      <c r="C99" s="93"/>
      <c r="D99" s="53"/>
      <c r="E99" s="53"/>
      <c r="F99" s="78"/>
      <c r="G99" s="99"/>
      <c r="H99" s="99"/>
      <c r="I99" s="100"/>
      <c r="J99" s="53"/>
      <c r="K99" s="53"/>
    </row>
    <row r="100" spans="1:13" s="97" customFormat="1" ht="14.25" x14ac:dyDescent="0.2">
      <c r="C100" s="99"/>
      <c r="F100" s="78"/>
      <c r="G100" s="54"/>
      <c r="H100" s="56"/>
      <c r="I100" s="100"/>
      <c r="J100" s="53"/>
      <c r="K100" s="53"/>
    </row>
    <row r="101" spans="1:13" s="97" customFormat="1" x14ac:dyDescent="0.25">
      <c r="B101" s="51" t="s">
        <v>14</v>
      </c>
      <c r="C101" s="57"/>
      <c r="D101" s="14">
        <f>SUM(D103:D109)</f>
        <v>3367977667</v>
      </c>
      <c r="E101" s="14">
        <f>SUM(E103:E109)</f>
        <v>2501352090</v>
      </c>
      <c r="F101" s="78"/>
      <c r="G101" s="109"/>
      <c r="I101" s="100"/>
      <c r="J101" s="53"/>
      <c r="K101" s="53"/>
    </row>
    <row r="102" spans="1:13" s="97" customFormat="1" ht="14.25" x14ac:dyDescent="0.2">
      <c r="C102" s="99"/>
      <c r="F102" s="78"/>
      <c r="G102" s="54"/>
      <c r="H102" s="54"/>
      <c r="I102" s="100"/>
      <c r="J102" s="53"/>
      <c r="K102" s="53"/>
    </row>
    <row r="103" spans="1:13" s="97" customFormat="1" x14ac:dyDescent="0.25">
      <c r="A103" s="54">
        <v>12</v>
      </c>
      <c r="B103" s="56" t="s">
        <v>38</v>
      </c>
      <c r="C103" s="93"/>
      <c r="D103" s="53">
        <f>+D29</f>
        <v>909645000</v>
      </c>
      <c r="E103" s="53">
        <f>+E29</f>
        <v>909645000</v>
      </c>
      <c r="F103" s="78"/>
      <c r="G103" s="91"/>
      <c r="H103" s="13" t="s">
        <v>44</v>
      </c>
      <c r="I103" s="57"/>
      <c r="J103" s="14">
        <f>+J93</f>
        <v>216651975.13</v>
      </c>
      <c r="K103" s="14">
        <f>+K93</f>
        <v>82339798</v>
      </c>
    </row>
    <row r="104" spans="1:13" s="97" customFormat="1" ht="14.25" x14ac:dyDescent="0.2">
      <c r="A104" s="54">
        <v>16</v>
      </c>
      <c r="B104" s="56" t="s">
        <v>43</v>
      </c>
      <c r="C104" s="93"/>
      <c r="D104" s="53">
        <f>+D32</f>
        <v>814512228</v>
      </c>
      <c r="E104" s="53">
        <f>+E32</f>
        <v>700968738</v>
      </c>
      <c r="F104" s="78"/>
      <c r="I104" s="99"/>
    </row>
    <row r="105" spans="1:13" s="97" customFormat="1" ht="14.25" x14ac:dyDescent="0.2">
      <c r="A105" s="54">
        <v>19</v>
      </c>
      <c r="B105" s="56" t="s">
        <v>46</v>
      </c>
      <c r="C105" s="93"/>
      <c r="D105" s="53">
        <f>+D42</f>
        <v>1643820439</v>
      </c>
      <c r="E105" s="53">
        <f>+E42</f>
        <v>890738352</v>
      </c>
      <c r="F105" s="78"/>
      <c r="I105" s="99"/>
    </row>
    <row r="106" spans="1:13" s="97" customFormat="1" x14ac:dyDescent="0.25">
      <c r="C106" s="93"/>
      <c r="D106" s="53"/>
      <c r="E106" s="53"/>
      <c r="F106" s="78"/>
      <c r="H106" s="13" t="s">
        <v>45</v>
      </c>
      <c r="I106" s="57"/>
      <c r="J106" s="14">
        <f>SUM(J107:J107)</f>
        <v>3619049311.6499996</v>
      </c>
      <c r="K106" s="14">
        <f>SUM(K107:K107)</f>
        <v>2571647517</v>
      </c>
    </row>
    <row r="107" spans="1:13" s="97" customFormat="1" ht="14.25" x14ac:dyDescent="0.2">
      <c r="A107" s="54"/>
      <c r="B107" s="56"/>
      <c r="C107" s="93"/>
      <c r="D107" s="53"/>
      <c r="E107" s="53"/>
      <c r="F107" s="78"/>
      <c r="G107" s="92">
        <v>32</v>
      </c>
      <c r="H107" s="97" t="s">
        <v>47</v>
      </c>
      <c r="I107" s="100"/>
      <c r="J107" s="78">
        <f>+J35</f>
        <v>3619049311.6499996</v>
      </c>
      <c r="K107" s="78">
        <f>+K35</f>
        <v>2571647517</v>
      </c>
      <c r="M107" s="78"/>
    </row>
    <row r="108" spans="1:13" s="97" customFormat="1" x14ac:dyDescent="0.25">
      <c r="A108" s="54"/>
      <c r="B108" s="56"/>
      <c r="C108" s="93"/>
      <c r="D108" s="102"/>
      <c r="E108" s="102"/>
      <c r="F108" s="78"/>
      <c r="G108" s="92"/>
      <c r="H108" s="13" t="s">
        <v>48</v>
      </c>
      <c r="I108" s="67"/>
      <c r="J108" s="15">
        <f>+J106</f>
        <v>3619049311.6499996</v>
      </c>
      <c r="K108" s="15">
        <f>+K106</f>
        <v>2571647517</v>
      </c>
    </row>
    <row r="109" spans="1:13" s="97" customFormat="1" ht="14.25" x14ac:dyDescent="0.2">
      <c r="C109" s="93"/>
      <c r="D109" s="53"/>
      <c r="E109" s="53"/>
      <c r="F109" s="78"/>
      <c r="G109" s="92"/>
      <c r="I109" s="99"/>
    </row>
    <row r="110" spans="1:13" s="97" customFormat="1" ht="15.75" thickBot="1" x14ac:dyDescent="0.3">
      <c r="A110" s="91"/>
      <c r="B110" s="56"/>
      <c r="C110" s="53"/>
      <c r="D110" s="53"/>
      <c r="E110" s="53"/>
      <c r="F110" s="78"/>
      <c r="G110" s="92"/>
      <c r="H110" s="13" t="s">
        <v>49</v>
      </c>
      <c r="I110" s="57"/>
      <c r="J110" s="17">
        <f>+J103+J108</f>
        <v>3835701286.7799997</v>
      </c>
      <c r="K110" s="17">
        <f>+K103+K108</f>
        <v>2653987315</v>
      </c>
    </row>
    <row r="111" spans="1:13" s="97" customFormat="1" ht="16.5" thickTop="1" thickBot="1" x14ac:dyDescent="0.3">
      <c r="A111" s="91"/>
      <c r="B111" s="16" t="s">
        <v>34</v>
      </c>
      <c r="C111" s="57"/>
      <c r="D111" s="17">
        <f>+D94+D101</f>
        <v>3835701286.7799997</v>
      </c>
      <c r="E111" s="17">
        <f>+E94+E101</f>
        <v>2653987315</v>
      </c>
      <c r="F111" s="78"/>
      <c r="G111" s="61"/>
      <c r="I111" s="99"/>
    </row>
    <row r="112" spans="1:13" s="97" customFormat="1" thickTop="1" x14ac:dyDescent="0.2">
      <c r="A112" s="91"/>
      <c r="B112" s="56"/>
      <c r="C112" s="53"/>
      <c r="D112" s="53"/>
      <c r="E112" s="53"/>
      <c r="I112" s="99"/>
    </row>
    <row r="113" spans="1:12" s="97" customFormat="1" ht="14.25" x14ac:dyDescent="0.2">
      <c r="C113" s="99"/>
      <c r="I113" s="99"/>
    </row>
    <row r="114" spans="1:12" s="97" customFormat="1" x14ac:dyDescent="0.25">
      <c r="A114" s="16">
        <v>8000</v>
      </c>
      <c r="B114" s="51" t="s">
        <v>35</v>
      </c>
      <c r="C114" s="67"/>
      <c r="D114" s="15">
        <f>+D115</f>
        <v>30488827</v>
      </c>
      <c r="E114" s="15">
        <f>+E115</f>
        <v>30488827</v>
      </c>
      <c r="G114" s="16">
        <v>8800</v>
      </c>
      <c r="H114" s="110" t="s">
        <v>35</v>
      </c>
      <c r="I114" s="111"/>
      <c r="J114" s="112">
        <f>+J115</f>
        <v>-30488827</v>
      </c>
      <c r="K114" s="112">
        <f>+K115</f>
        <v>-30488827</v>
      </c>
      <c r="L114" s="110"/>
    </row>
    <row r="115" spans="1:12" s="97" customFormat="1" x14ac:dyDescent="0.25">
      <c r="A115" s="16">
        <v>8300</v>
      </c>
      <c r="B115" s="51" t="s">
        <v>91</v>
      </c>
      <c r="C115" s="111"/>
      <c r="D115" s="113">
        <f>+D116</f>
        <v>30488827</v>
      </c>
      <c r="E115" s="113">
        <f>+E116</f>
        <v>30488827</v>
      </c>
      <c r="F115" s="78"/>
      <c r="G115" s="16">
        <v>8900</v>
      </c>
      <c r="H115" s="51" t="s">
        <v>91</v>
      </c>
      <c r="I115" s="67"/>
      <c r="J115" s="67">
        <f>+J116</f>
        <v>-30488827</v>
      </c>
      <c r="K115" s="67">
        <f>+K116</f>
        <v>-30488827</v>
      </c>
    </row>
    <row r="116" spans="1:12" s="97" customFormat="1" x14ac:dyDescent="0.25">
      <c r="A116" s="54">
        <v>8301</v>
      </c>
      <c r="B116" s="56" t="s">
        <v>137</v>
      </c>
      <c r="C116" s="93"/>
      <c r="D116" s="53">
        <f>+D54</f>
        <v>30488827</v>
      </c>
      <c r="E116" s="53">
        <f>+E54</f>
        <v>30488827</v>
      </c>
      <c r="F116" s="78"/>
      <c r="G116" s="54">
        <v>8915</v>
      </c>
      <c r="H116" s="97" t="s">
        <v>138</v>
      </c>
      <c r="I116" s="99"/>
      <c r="J116" s="57">
        <f>+J54</f>
        <v>-30488827</v>
      </c>
      <c r="K116" s="57">
        <f>+K54</f>
        <v>-30488827</v>
      </c>
    </row>
    <row r="117" spans="1:12" s="97" customFormat="1" x14ac:dyDescent="0.25">
      <c r="A117" s="16"/>
      <c r="B117" s="51"/>
      <c r="C117" s="67"/>
      <c r="D117" s="67"/>
      <c r="E117" s="67"/>
      <c r="F117" s="78"/>
      <c r="I117" s="99"/>
      <c r="J117" s="57"/>
      <c r="K117" s="57"/>
    </row>
    <row r="118" spans="1:12" s="97" customFormat="1" x14ac:dyDescent="0.25">
      <c r="A118" s="16"/>
      <c r="B118" s="51"/>
      <c r="C118" s="67"/>
      <c r="D118" s="67"/>
      <c r="E118" s="67"/>
      <c r="F118" s="78"/>
      <c r="I118" s="99"/>
      <c r="J118" s="57"/>
      <c r="K118" s="57"/>
    </row>
    <row r="119" spans="1:12" s="97" customFormat="1" x14ac:dyDescent="0.25">
      <c r="A119" s="16"/>
      <c r="B119" s="51"/>
      <c r="C119" s="67"/>
      <c r="D119" s="67"/>
      <c r="E119" s="67"/>
      <c r="F119" s="78"/>
      <c r="I119" s="99"/>
      <c r="J119" s="57"/>
      <c r="K119" s="57"/>
    </row>
    <row r="120" spans="1:12" s="97" customFormat="1" x14ac:dyDescent="0.25">
      <c r="A120" s="16"/>
      <c r="B120" s="51"/>
      <c r="C120" s="67"/>
      <c r="D120" s="67"/>
      <c r="E120" s="67"/>
      <c r="F120" s="78"/>
      <c r="I120" s="99"/>
      <c r="J120" s="57"/>
      <c r="K120" s="57"/>
    </row>
    <row r="121" spans="1:12" s="97" customFormat="1" x14ac:dyDescent="0.25">
      <c r="A121" s="16"/>
      <c r="B121" s="51"/>
      <c r="C121" s="67"/>
      <c r="D121" s="67"/>
      <c r="E121" s="67"/>
      <c r="F121" s="78"/>
      <c r="I121" s="99"/>
      <c r="J121" s="57"/>
      <c r="K121" s="57"/>
    </row>
    <row r="122" spans="1:12" s="97" customFormat="1" x14ac:dyDescent="0.25">
      <c r="A122" s="54"/>
      <c r="B122" s="56"/>
      <c r="C122" s="93"/>
      <c r="D122" s="53"/>
      <c r="E122" s="53"/>
      <c r="F122" s="78"/>
      <c r="I122" s="99"/>
      <c r="J122" s="57"/>
      <c r="K122" s="57"/>
    </row>
    <row r="123" spans="1:12" s="97" customFormat="1" x14ac:dyDescent="0.25">
      <c r="A123" s="54"/>
      <c r="B123" s="56"/>
      <c r="C123" s="93"/>
      <c r="D123" s="53"/>
      <c r="E123" s="53"/>
      <c r="F123" s="78"/>
      <c r="I123" s="99"/>
      <c r="J123" s="57"/>
      <c r="K123" s="57"/>
    </row>
    <row r="124" spans="1:12" s="97" customFormat="1" x14ac:dyDescent="0.25">
      <c r="A124" s="91"/>
      <c r="B124" s="56"/>
      <c r="C124" s="53"/>
      <c r="D124" s="53"/>
      <c r="E124" s="53"/>
      <c r="F124" s="99"/>
      <c r="G124" s="99"/>
      <c r="I124" s="99"/>
      <c r="J124" s="57"/>
      <c r="K124" s="57"/>
    </row>
    <row r="125" spans="1:12" s="97" customFormat="1" ht="15.75" thickBot="1" x14ac:dyDescent="0.3">
      <c r="A125" s="108"/>
      <c r="B125" s="108"/>
      <c r="D125" s="99"/>
      <c r="E125" s="99"/>
      <c r="F125" s="99"/>
      <c r="G125" s="108"/>
      <c r="H125" s="108"/>
      <c r="I125" s="94"/>
      <c r="J125" s="94"/>
      <c r="K125" s="94"/>
      <c r="L125" s="99"/>
    </row>
    <row r="126" spans="1:12" s="97" customFormat="1" x14ac:dyDescent="0.25">
      <c r="A126" s="69" t="s">
        <v>144</v>
      </c>
      <c r="C126" s="78"/>
      <c r="D126" s="95"/>
      <c r="E126" s="95"/>
      <c r="F126" s="95"/>
      <c r="G126" s="96" t="str">
        <f>+G60</f>
        <v>LUZ ANGELA PUENTE ROJAS</v>
      </c>
      <c r="H126" s="96"/>
      <c r="I126" s="96"/>
      <c r="J126" s="99"/>
      <c r="K126" s="99"/>
    </row>
    <row r="127" spans="1:12" s="97" customFormat="1" x14ac:dyDescent="0.25">
      <c r="A127" s="69" t="str">
        <f>+A61</f>
        <v>Gerente</v>
      </c>
      <c r="C127" s="78"/>
      <c r="D127" s="70"/>
      <c r="E127" s="70"/>
      <c r="F127" s="78"/>
      <c r="G127" s="57" t="str">
        <f>+G61</f>
        <v>Contador Pùblico T.P 69058-T</v>
      </c>
      <c r="H127" s="96"/>
      <c r="I127" s="99"/>
    </row>
    <row r="128" spans="1:12" s="97" customFormat="1" x14ac:dyDescent="0.25">
      <c r="B128" s="69"/>
      <c r="F128" s="78"/>
      <c r="G128" s="78"/>
      <c r="I128" s="87"/>
    </row>
    <row r="129" spans="1:9" s="97" customFormat="1" ht="14.25" x14ac:dyDescent="0.2">
      <c r="A129" s="114"/>
      <c r="B129" s="78"/>
      <c r="C129" s="78"/>
      <c r="D129" s="78"/>
      <c r="E129" s="78"/>
      <c r="F129" s="78"/>
      <c r="G129" s="78"/>
      <c r="I129" s="99"/>
    </row>
    <row r="130" spans="1:9" s="97" customFormat="1" ht="14.25" x14ac:dyDescent="0.2">
      <c r="A130" s="114"/>
      <c r="B130" s="78"/>
      <c r="C130" s="78"/>
      <c r="D130" s="78"/>
      <c r="E130" s="78"/>
      <c r="F130" s="78"/>
      <c r="G130" s="78"/>
      <c r="I130" s="99"/>
    </row>
    <row r="131" spans="1:9" s="97" customFormat="1" ht="14.25" x14ac:dyDescent="0.2">
      <c r="A131" s="114"/>
      <c r="B131" s="78"/>
      <c r="C131" s="78"/>
      <c r="D131" s="78"/>
      <c r="E131" s="78"/>
      <c r="F131" s="78"/>
      <c r="G131" s="78"/>
      <c r="I131" s="99"/>
    </row>
    <row r="132" spans="1:9" s="97" customFormat="1" ht="14.25" x14ac:dyDescent="0.2">
      <c r="A132" s="114"/>
      <c r="B132" s="78"/>
      <c r="C132" s="78"/>
      <c r="D132" s="78"/>
      <c r="E132" s="78"/>
      <c r="F132" s="78"/>
      <c r="G132" s="78"/>
      <c r="I132" s="99"/>
    </row>
    <row r="133" spans="1:9" s="97" customFormat="1" ht="14.25" x14ac:dyDescent="0.2">
      <c r="A133" s="114"/>
      <c r="B133" s="78"/>
      <c r="C133" s="78"/>
      <c r="D133" s="78"/>
      <c r="E133" s="78"/>
      <c r="F133" s="78"/>
      <c r="G133" s="78"/>
      <c r="I133" s="99"/>
    </row>
    <row r="134" spans="1:9" s="97" customFormat="1" ht="14.25" x14ac:dyDescent="0.2">
      <c r="A134" s="114"/>
      <c r="B134" s="78"/>
      <c r="C134" s="78"/>
      <c r="D134" s="78"/>
      <c r="E134" s="78"/>
      <c r="F134" s="78"/>
      <c r="G134" s="78"/>
      <c r="I134" s="99"/>
    </row>
    <row r="135" spans="1:9" s="97" customFormat="1" ht="14.25" x14ac:dyDescent="0.2">
      <c r="A135" s="114"/>
      <c r="B135" s="78"/>
      <c r="C135" s="78"/>
      <c r="D135" s="78"/>
      <c r="E135" s="78"/>
      <c r="F135" s="78"/>
      <c r="G135" s="78"/>
      <c r="I135" s="99"/>
    </row>
    <row r="136" spans="1:9" s="97" customFormat="1" ht="14.25" x14ac:dyDescent="0.2">
      <c r="A136" s="114"/>
      <c r="B136" s="78"/>
      <c r="C136" s="78"/>
      <c r="D136" s="78"/>
      <c r="E136" s="78"/>
      <c r="F136" s="78"/>
      <c r="G136" s="78"/>
      <c r="I136" s="99"/>
    </row>
    <row r="137" spans="1:9" s="97" customFormat="1" ht="14.25" x14ac:dyDescent="0.2">
      <c r="A137" s="114"/>
      <c r="B137" s="78"/>
      <c r="C137" s="78"/>
      <c r="D137" s="78"/>
      <c r="E137" s="78"/>
      <c r="F137" s="78"/>
      <c r="G137" s="78"/>
      <c r="I137" s="99"/>
    </row>
    <row r="138" spans="1:9" s="97" customFormat="1" ht="14.25" x14ac:dyDescent="0.2">
      <c r="A138" s="114"/>
      <c r="B138" s="78"/>
      <c r="C138" s="78"/>
      <c r="D138" s="78"/>
      <c r="E138" s="78"/>
      <c r="F138" s="78"/>
      <c r="G138" s="78"/>
      <c r="I138" s="99"/>
    </row>
    <row r="139" spans="1:9" s="97" customFormat="1" ht="14.25" x14ac:dyDescent="0.2">
      <c r="A139" s="114"/>
      <c r="B139" s="78"/>
      <c r="C139" s="78"/>
      <c r="D139" s="78"/>
      <c r="E139" s="78"/>
      <c r="F139" s="78"/>
      <c r="G139" s="78"/>
      <c r="I139" s="99"/>
    </row>
    <row r="140" spans="1:9" s="97" customFormat="1" ht="14.25" x14ac:dyDescent="0.2">
      <c r="A140" s="114"/>
      <c r="B140" s="78"/>
      <c r="C140" s="78"/>
      <c r="D140" s="78"/>
      <c r="E140" s="78"/>
      <c r="F140" s="78"/>
      <c r="G140" s="78"/>
      <c r="I140" s="99"/>
    </row>
    <row r="141" spans="1:9" s="97" customFormat="1" ht="14.25" x14ac:dyDescent="0.2">
      <c r="A141" s="114"/>
      <c r="B141" s="78"/>
      <c r="C141" s="78"/>
      <c r="D141" s="78"/>
      <c r="E141" s="78"/>
      <c r="F141" s="78"/>
      <c r="G141" s="78"/>
      <c r="I141" s="99"/>
    </row>
    <row r="142" spans="1:9" s="97" customFormat="1" ht="14.25" x14ac:dyDescent="0.2">
      <c r="A142" s="114"/>
      <c r="B142" s="78"/>
      <c r="C142" s="78"/>
      <c r="D142" s="78"/>
      <c r="E142" s="78"/>
      <c r="F142" s="78"/>
      <c r="G142" s="78"/>
      <c r="I142" s="99"/>
    </row>
    <row r="143" spans="1:9" s="97" customFormat="1" ht="14.25" x14ac:dyDescent="0.2">
      <c r="A143" s="114"/>
      <c r="B143" s="78"/>
      <c r="C143" s="78"/>
      <c r="D143" s="78"/>
      <c r="E143" s="78"/>
      <c r="F143" s="78"/>
      <c r="G143" s="78"/>
      <c r="I143" s="99"/>
    </row>
    <row r="144" spans="1:9" s="97" customFormat="1" ht="14.25" x14ac:dyDescent="0.2">
      <c r="A144" s="114"/>
      <c r="B144" s="78"/>
      <c r="C144" s="78"/>
      <c r="D144" s="78"/>
      <c r="E144" s="78"/>
      <c r="F144" s="78"/>
      <c r="G144" s="78"/>
      <c r="I144" s="99"/>
    </row>
    <row r="145" spans="1:11" s="97" customFormat="1" ht="14.25" x14ac:dyDescent="0.2">
      <c r="A145" s="114"/>
      <c r="B145" s="78"/>
      <c r="C145" s="78"/>
      <c r="D145" s="78"/>
      <c r="E145" s="78"/>
      <c r="F145" s="78"/>
      <c r="G145" s="78"/>
      <c r="I145" s="99"/>
    </row>
    <row r="146" spans="1:11" s="97" customFormat="1" ht="14.25" x14ac:dyDescent="0.2">
      <c r="A146" s="114"/>
      <c r="B146" s="78"/>
      <c r="C146" s="78"/>
      <c r="D146" s="78"/>
      <c r="E146" s="78"/>
      <c r="F146" s="78"/>
      <c r="G146" s="78"/>
      <c r="I146" s="99"/>
    </row>
    <row r="147" spans="1:11" s="97" customFormat="1" ht="14.25" x14ac:dyDescent="0.2">
      <c r="A147" s="114"/>
      <c r="B147" s="78"/>
      <c r="C147" s="78"/>
      <c r="D147" s="78"/>
      <c r="E147" s="78"/>
      <c r="F147" s="78"/>
      <c r="G147" s="78"/>
      <c r="I147" s="99"/>
    </row>
    <row r="148" spans="1:11" s="97" customFormat="1" ht="14.25" x14ac:dyDescent="0.2">
      <c r="A148" s="114"/>
      <c r="B148" s="78"/>
      <c r="C148" s="78"/>
      <c r="D148" s="78"/>
      <c r="E148" s="78"/>
      <c r="F148" s="78"/>
      <c r="G148" s="78"/>
      <c r="I148" s="99"/>
    </row>
    <row r="149" spans="1:11" s="97" customFormat="1" ht="14.25" x14ac:dyDescent="0.2">
      <c r="A149" s="114"/>
      <c r="B149" s="78"/>
      <c r="C149" s="78"/>
      <c r="D149" s="78"/>
      <c r="E149" s="78"/>
      <c r="F149" s="78"/>
      <c r="G149" s="78"/>
      <c r="I149" s="99"/>
    </row>
    <row r="150" spans="1:11" s="97" customFormat="1" ht="14.25" x14ac:dyDescent="0.2">
      <c r="A150" s="114"/>
      <c r="B150" s="78"/>
      <c r="C150" s="78"/>
      <c r="D150" s="78"/>
      <c r="E150" s="78"/>
      <c r="F150" s="78"/>
      <c r="G150" s="78"/>
      <c r="I150" s="99"/>
    </row>
    <row r="151" spans="1:11" s="97" customFormat="1" ht="14.25" x14ac:dyDescent="0.2">
      <c r="A151" s="114"/>
      <c r="B151" s="78"/>
      <c r="C151" s="78"/>
      <c r="D151" s="78"/>
      <c r="E151" s="78"/>
      <c r="F151" s="78"/>
      <c r="G151" s="78"/>
      <c r="I151" s="99"/>
    </row>
    <row r="152" spans="1:11" s="97" customFormat="1" ht="14.25" x14ac:dyDescent="0.2">
      <c r="A152" s="114"/>
      <c r="B152" s="78"/>
      <c r="C152" s="78"/>
      <c r="D152" s="78"/>
      <c r="E152" s="78"/>
      <c r="F152" s="78"/>
      <c r="G152" s="78"/>
      <c r="I152" s="99"/>
    </row>
    <row r="153" spans="1:11" s="97" customFormat="1" ht="14.25" x14ac:dyDescent="0.2">
      <c r="A153" s="114"/>
      <c r="B153" s="78"/>
      <c r="C153" s="78"/>
      <c r="D153" s="78"/>
      <c r="E153" s="78"/>
      <c r="F153" s="78"/>
      <c r="G153" s="78"/>
      <c r="I153" s="99"/>
    </row>
    <row r="154" spans="1:11" s="97" customFormat="1" ht="14.25" x14ac:dyDescent="0.2">
      <c r="A154" s="114"/>
      <c r="B154" s="78"/>
      <c r="C154" s="78"/>
      <c r="D154" s="78"/>
      <c r="E154" s="78"/>
      <c r="F154" s="78"/>
      <c r="G154" s="78"/>
      <c r="I154" s="99"/>
    </row>
    <row r="155" spans="1:11" s="97" customFormat="1" ht="14.25" x14ac:dyDescent="0.2">
      <c r="A155" s="114"/>
      <c r="B155" s="78"/>
      <c r="C155" s="78"/>
      <c r="D155" s="78"/>
      <c r="E155" s="78"/>
      <c r="F155" s="78"/>
      <c r="G155" s="78"/>
      <c r="I155" s="99"/>
    </row>
    <row r="156" spans="1:11" s="97" customFormat="1" ht="14.25" x14ac:dyDescent="0.2">
      <c r="A156" s="114"/>
      <c r="B156" s="78"/>
      <c r="C156" s="78"/>
      <c r="D156" s="78"/>
      <c r="E156" s="78"/>
      <c r="F156" s="78"/>
      <c r="G156" s="78"/>
      <c r="I156" s="99"/>
    </row>
    <row r="157" spans="1:11" s="97" customFormat="1" ht="14.25" x14ac:dyDescent="0.2">
      <c r="A157" s="114"/>
      <c r="B157" s="78"/>
      <c r="C157" s="78"/>
      <c r="D157" s="78"/>
      <c r="E157" s="78"/>
      <c r="F157" s="78"/>
      <c r="G157" s="78"/>
      <c r="I157" s="99"/>
    </row>
    <row r="158" spans="1:11" s="97" customFormat="1" ht="14.25" x14ac:dyDescent="0.2">
      <c r="A158" s="114"/>
      <c r="B158" s="78"/>
      <c r="C158" s="115" t="s">
        <v>50</v>
      </c>
      <c r="D158" s="115"/>
      <c r="E158" s="115"/>
      <c r="F158" s="115"/>
      <c r="G158" s="115"/>
      <c r="H158" s="116"/>
      <c r="I158" s="117"/>
      <c r="J158" s="116"/>
      <c r="K158" s="116"/>
    </row>
    <row r="159" spans="1:11" s="97" customFormat="1" ht="14.25" x14ac:dyDescent="0.2">
      <c r="A159" s="114"/>
      <c r="B159" s="78"/>
      <c r="C159" s="115">
        <f>+C111-C49</f>
        <v>0</v>
      </c>
      <c r="D159" s="115">
        <f>+D111-D49</f>
        <v>0</v>
      </c>
      <c r="E159" s="115"/>
      <c r="F159" s="115"/>
      <c r="G159" s="115"/>
      <c r="H159" s="116"/>
      <c r="I159" s="118"/>
      <c r="J159" s="115">
        <f>+J110-J49</f>
        <v>0</v>
      </c>
      <c r="K159" s="115"/>
    </row>
    <row r="160" spans="1:11" s="97" customFormat="1" ht="14.25" x14ac:dyDescent="0.2">
      <c r="A160" s="114"/>
      <c r="B160" s="78"/>
      <c r="C160" s="78"/>
      <c r="D160" s="78"/>
      <c r="E160" s="78"/>
      <c r="F160" s="78"/>
      <c r="G160" s="78"/>
      <c r="I160" s="102"/>
    </row>
    <row r="161" spans="1:9" s="97" customFormat="1" ht="14.25" x14ac:dyDescent="0.2">
      <c r="A161" s="114"/>
      <c r="B161" s="78"/>
      <c r="C161" s="78"/>
      <c r="D161" s="78"/>
      <c r="E161" s="78"/>
      <c r="F161" s="78"/>
      <c r="G161" s="78"/>
      <c r="I161" s="99"/>
    </row>
    <row r="162" spans="1:9" s="97" customFormat="1" ht="14.25" x14ac:dyDescent="0.2">
      <c r="A162" s="114"/>
      <c r="B162" s="78"/>
      <c r="C162" s="78"/>
      <c r="D162" s="78"/>
      <c r="E162" s="78"/>
      <c r="F162" s="78"/>
      <c r="G162" s="78"/>
      <c r="I162" s="99"/>
    </row>
    <row r="163" spans="1:9" s="97" customFormat="1" ht="14.25" x14ac:dyDescent="0.2">
      <c r="A163" s="114"/>
      <c r="B163" s="78"/>
      <c r="C163" s="78"/>
      <c r="D163" s="78"/>
      <c r="E163" s="78"/>
      <c r="F163" s="78"/>
      <c r="G163" s="78"/>
      <c r="I163" s="99"/>
    </row>
    <row r="164" spans="1:9" s="97" customFormat="1" ht="14.25" x14ac:dyDescent="0.2">
      <c r="A164" s="114"/>
      <c r="B164" s="78"/>
      <c r="C164" s="78"/>
      <c r="D164" s="78"/>
      <c r="E164" s="78"/>
      <c r="F164" s="78"/>
      <c r="G164" s="78"/>
      <c r="I164" s="99"/>
    </row>
    <row r="165" spans="1:9" s="97" customFormat="1" ht="14.25" x14ac:dyDescent="0.2">
      <c r="A165" s="114"/>
      <c r="B165" s="78"/>
      <c r="C165" s="78"/>
      <c r="D165" s="78"/>
      <c r="E165" s="78"/>
      <c r="F165" s="78"/>
      <c r="G165" s="78"/>
      <c r="I165" s="99"/>
    </row>
    <row r="166" spans="1:9" s="97" customFormat="1" ht="14.25" x14ac:dyDescent="0.2">
      <c r="A166" s="114"/>
      <c r="B166" s="78"/>
      <c r="C166" s="78"/>
      <c r="D166" s="78"/>
      <c r="E166" s="78"/>
      <c r="F166" s="78"/>
      <c r="G166" s="78"/>
      <c r="I166" s="99"/>
    </row>
    <row r="167" spans="1:9" s="97" customFormat="1" ht="14.25" x14ac:dyDescent="0.2">
      <c r="A167" s="114"/>
      <c r="B167" s="78"/>
      <c r="C167" s="78"/>
      <c r="D167" s="78"/>
      <c r="E167" s="78"/>
      <c r="F167" s="78"/>
      <c r="G167" s="78"/>
      <c r="I167" s="99"/>
    </row>
    <row r="168" spans="1:9" s="97" customFormat="1" ht="14.25" x14ac:dyDescent="0.2">
      <c r="A168" s="114"/>
      <c r="B168" s="78"/>
      <c r="C168" s="78"/>
      <c r="D168" s="78"/>
      <c r="E168" s="78"/>
      <c r="F168" s="78"/>
      <c r="G168" s="78"/>
      <c r="I168" s="99"/>
    </row>
    <row r="169" spans="1:9" s="97" customFormat="1" ht="14.25" x14ac:dyDescent="0.2">
      <c r="A169" s="114"/>
      <c r="B169" s="78"/>
      <c r="C169" s="78"/>
      <c r="D169" s="78"/>
      <c r="E169" s="78"/>
      <c r="F169" s="78"/>
      <c r="G169" s="78"/>
      <c r="I169" s="99"/>
    </row>
    <row r="170" spans="1:9" s="97" customFormat="1" ht="14.25" x14ac:dyDescent="0.2">
      <c r="A170" s="78"/>
      <c r="B170" s="78"/>
      <c r="C170" s="78"/>
      <c r="D170" s="78"/>
      <c r="E170" s="78"/>
      <c r="F170" s="78"/>
      <c r="G170" s="78"/>
      <c r="I170" s="99"/>
    </row>
    <row r="171" spans="1:9" s="97" customFormat="1" ht="14.25" x14ac:dyDescent="0.2">
      <c r="A171" s="78"/>
      <c r="B171" s="78"/>
      <c r="C171" s="78"/>
      <c r="D171" s="78"/>
      <c r="E171" s="78"/>
      <c r="F171" s="78"/>
      <c r="G171" s="78"/>
      <c r="I171" s="99"/>
    </row>
    <row r="172" spans="1:9" s="97" customFormat="1" ht="14.25" x14ac:dyDescent="0.2">
      <c r="A172" s="78"/>
      <c r="B172" s="78"/>
      <c r="C172" s="78"/>
      <c r="D172" s="78"/>
      <c r="E172" s="78"/>
      <c r="F172" s="78"/>
      <c r="G172" s="78"/>
      <c r="I172" s="99"/>
    </row>
    <row r="173" spans="1:9" s="97" customFormat="1" ht="14.25" x14ac:dyDescent="0.2">
      <c r="A173" s="78"/>
      <c r="B173" s="78"/>
      <c r="C173" s="78"/>
      <c r="D173" s="78"/>
      <c r="E173" s="78"/>
      <c r="F173" s="78"/>
      <c r="G173" s="78"/>
      <c r="I173" s="99"/>
    </row>
    <row r="174" spans="1:9" s="97" customFormat="1" ht="14.25" x14ac:dyDescent="0.2">
      <c r="A174" s="78"/>
      <c r="B174" s="78"/>
      <c r="C174" s="78"/>
      <c r="D174" s="78"/>
      <c r="E174" s="78"/>
      <c r="F174" s="78"/>
      <c r="G174" s="78"/>
      <c r="I174" s="99"/>
    </row>
    <row r="175" spans="1:9" s="97" customFormat="1" ht="14.25" x14ac:dyDescent="0.2">
      <c r="A175" s="78"/>
      <c r="B175" s="78"/>
      <c r="C175" s="78"/>
      <c r="D175" s="78"/>
      <c r="E175" s="78"/>
      <c r="F175" s="78"/>
      <c r="G175" s="78"/>
      <c r="I175" s="99"/>
    </row>
    <row r="176" spans="1:9" s="97" customFormat="1" ht="14.25" x14ac:dyDescent="0.2">
      <c r="A176" s="78"/>
      <c r="B176" s="78"/>
      <c r="C176" s="78"/>
      <c r="D176" s="78"/>
      <c r="E176" s="78"/>
      <c r="F176" s="78"/>
      <c r="G176" s="78"/>
      <c r="I176" s="99"/>
    </row>
    <row r="177" spans="1:9" s="97" customFormat="1" ht="14.25" x14ac:dyDescent="0.2">
      <c r="A177" s="78"/>
      <c r="B177" s="78"/>
      <c r="C177" s="78"/>
      <c r="D177" s="78"/>
      <c r="E177" s="78"/>
      <c r="F177" s="78"/>
      <c r="G177" s="78"/>
      <c r="I177" s="99"/>
    </row>
    <row r="178" spans="1:9" s="97" customFormat="1" ht="14.25" x14ac:dyDescent="0.2">
      <c r="A178" s="78"/>
      <c r="B178" s="78"/>
      <c r="C178" s="78"/>
      <c r="D178" s="78"/>
      <c r="E178" s="78"/>
      <c r="F178" s="78"/>
      <c r="G178" s="78"/>
      <c r="I178" s="99"/>
    </row>
    <row r="179" spans="1:9" s="97" customFormat="1" ht="14.25" x14ac:dyDescent="0.2">
      <c r="A179" s="78"/>
      <c r="B179" s="78"/>
      <c r="C179" s="78"/>
      <c r="D179" s="78"/>
      <c r="E179" s="78"/>
      <c r="F179" s="78"/>
      <c r="G179" s="78"/>
      <c r="I179" s="99"/>
    </row>
    <row r="180" spans="1:9" s="97" customFormat="1" ht="14.25" x14ac:dyDescent="0.2">
      <c r="A180" s="78"/>
      <c r="B180" s="78"/>
      <c r="C180" s="78"/>
      <c r="D180" s="78"/>
      <c r="E180" s="78"/>
      <c r="F180" s="78"/>
      <c r="G180" s="78"/>
      <c r="I180" s="99"/>
    </row>
    <row r="181" spans="1:9" s="97" customFormat="1" ht="14.25" x14ac:dyDescent="0.2">
      <c r="A181" s="78"/>
      <c r="B181" s="78"/>
      <c r="C181" s="78"/>
      <c r="D181" s="78"/>
      <c r="E181" s="78"/>
      <c r="F181" s="78"/>
      <c r="G181" s="78"/>
      <c r="I181" s="99"/>
    </row>
    <row r="182" spans="1:9" s="97" customFormat="1" ht="14.25" x14ac:dyDescent="0.2">
      <c r="A182" s="78"/>
      <c r="B182" s="78"/>
      <c r="C182" s="78"/>
      <c r="D182" s="78"/>
      <c r="E182" s="78"/>
      <c r="F182" s="78"/>
      <c r="G182" s="78"/>
      <c r="I182" s="99"/>
    </row>
    <row r="183" spans="1:9" s="97" customFormat="1" ht="14.25" x14ac:dyDescent="0.2">
      <c r="A183" s="78"/>
      <c r="B183" s="78"/>
      <c r="C183" s="78"/>
      <c r="D183" s="78"/>
      <c r="E183" s="78"/>
      <c r="F183" s="78"/>
      <c r="G183" s="78"/>
      <c r="I183" s="99"/>
    </row>
    <row r="184" spans="1:9" s="97" customFormat="1" ht="14.25" x14ac:dyDescent="0.2">
      <c r="A184" s="78"/>
      <c r="B184" s="78"/>
      <c r="C184" s="78"/>
      <c r="D184" s="78"/>
      <c r="E184" s="78"/>
      <c r="F184" s="78"/>
      <c r="G184" s="78"/>
      <c r="I184" s="99"/>
    </row>
    <row r="185" spans="1:9" s="97" customFormat="1" ht="14.25" x14ac:dyDescent="0.2">
      <c r="A185" s="78"/>
      <c r="B185" s="78"/>
      <c r="C185" s="78"/>
      <c r="D185" s="78"/>
      <c r="E185" s="78"/>
      <c r="F185" s="78"/>
      <c r="G185" s="78"/>
      <c r="I185" s="99"/>
    </row>
    <row r="186" spans="1:9" s="97" customFormat="1" ht="14.25" x14ac:dyDescent="0.2">
      <c r="A186" s="78"/>
      <c r="B186" s="78"/>
      <c r="C186" s="78"/>
      <c r="D186" s="78"/>
      <c r="E186" s="78"/>
      <c r="F186" s="78"/>
      <c r="G186" s="78"/>
      <c r="I186" s="99"/>
    </row>
    <row r="187" spans="1:9" s="97" customFormat="1" ht="14.25" x14ac:dyDescent="0.2">
      <c r="A187" s="78"/>
      <c r="B187" s="78"/>
      <c r="C187" s="78"/>
      <c r="D187" s="78"/>
      <c r="E187" s="78"/>
      <c r="F187" s="78"/>
      <c r="G187" s="78"/>
      <c r="I187" s="99"/>
    </row>
    <row r="188" spans="1:9" s="97" customFormat="1" ht="14.25" x14ac:dyDescent="0.2">
      <c r="C188" s="78"/>
      <c r="D188" s="78"/>
      <c r="E188" s="78"/>
      <c r="F188" s="78"/>
      <c r="G188" s="78"/>
      <c r="I188" s="99"/>
    </row>
    <row r="189" spans="1:9" s="97" customFormat="1" ht="14.25" x14ac:dyDescent="0.2">
      <c r="C189" s="78"/>
      <c r="D189" s="78"/>
      <c r="E189" s="78"/>
      <c r="F189" s="78"/>
      <c r="G189" s="78"/>
      <c r="I189" s="99"/>
    </row>
    <row r="190" spans="1:9" s="97" customFormat="1" ht="14.25" x14ac:dyDescent="0.2">
      <c r="C190" s="78"/>
      <c r="D190" s="78"/>
      <c r="E190" s="78"/>
      <c r="F190" s="78"/>
      <c r="G190" s="78"/>
      <c r="I190" s="99"/>
    </row>
    <row r="191" spans="1:9" s="97" customFormat="1" ht="14.25" x14ac:dyDescent="0.2">
      <c r="C191" s="78"/>
      <c r="D191" s="78"/>
      <c r="E191" s="78"/>
      <c r="F191" s="78"/>
      <c r="G191" s="78"/>
      <c r="I191" s="99"/>
    </row>
    <row r="192" spans="1:9" s="97" customFormat="1" ht="14.25" x14ac:dyDescent="0.2">
      <c r="C192" s="78"/>
      <c r="D192" s="78"/>
      <c r="E192" s="78"/>
      <c r="F192" s="78"/>
      <c r="G192" s="78"/>
      <c r="I192" s="99"/>
    </row>
    <row r="193" spans="3:9" s="97" customFormat="1" ht="14.25" x14ac:dyDescent="0.2">
      <c r="C193" s="78"/>
      <c r="D193" s="78"/>
      <c r="E193" s="78"/>
      <c r="F193" s="78"/>
      <c r="G193" s="78"/>
      <c r="I193" s="99"/>
    </row>
    <row r="194" spans="3:9" s="97" customFormat="1" ht="14.25" x14ac:dyDescent="0.2">
      <c r="C194" s="78"/>
      <c r="D194" s="78"/>
      <c r="E194" s="78"/>
      <c r="F194" s="78"/>
      <c r="G194" s="78"/>
      <c r="I194" s="99"/>
    </row>
    <row r="195" spans="3:9" s="97" customFormat="1" ht="14.25" x14ac:dyDescent="0.2">
      <c r="C195" s="78"/>
      <c r="D195" s="78"/>
      <c r="E195" s="78"/>
      <c r="F195" s="78"/>
      <c r="G195" s="78"/>
      <c r="I195" s="99"/>
    </row>
    <row r="196" spans="3:9" s="97" customFormat="1" ht="14.25" x14ac:dyDescent="0.2">
      <c r="C196" s="78"/>
      <c r="D196" s="78"/>
      <c r="E196" s="78"/>
      <c r="F196" s="78"/>
      <c r="G196" s="78"/>
      <c r="I196" s="99"/>
    </row>
    <row r="197" spans="3:9" s="97" customFormat="1" ht="14.25" x14ac:dyDescent="0.2">
      <c r="C197" s="78"/>
      <c r="D197" s="78"/>
      <c r="E197" s="78"/>
      <c r="F197" s="78"/>
      <c r="G197" s="78"/>
      <c r="I197" s="99"/>
    </row>
    <row r="198" spans="3:9" s="97" customFormat="1" ht="14.25" x14ac:dyDescent="0.2">
      <c r="C198" s="78"/>
      <c r="D198" s="78"/>
      <c r="E198" s="78"/>
      <c r="F198" s="78"/>
      <c r="G198" s="78"/>
      <c r="I198" s="99"/>
    </row>
    <row r="199" spans="3:9" s="97" customFormat="1" ht="14.25" x14ac:dyDescent="0.2">
      <c r="C199" s="78"/>
      <c r="D199" s="78"/>
      <c r="E199" s="78"/>
      <c r="F199" s="78"/>
      <c r="G199" s="78"/>
      <c r="I199" s="99"/>
    </row>
    <row r="200" spans="3:9" s="97" customFormat="1" ht="14.25" x14ac:dyDescent="0.2">
      <c r="C200" s="78"/>
      <c r="D200" s="78"/>
      <c r="E200" s="78"/>
      <c r="F200" s="78"/>
      <c r="G200" s="78"/>
      <c r="I200" s="99"/>
    </row>
    <row r="201" spans="3:9" s="97" customFormat="1" ht="14.25" x14ac:dyDescent="0.2">
      <c r="C201" s="78"/>
      <c r="D201" s="78"/>
      <c r="E201" s="78"/>
      <c r="F201" s="78"/>
      <c r="G201" s="78"/>
      <c r="I201" s="99"/>
    </row>
    <row r="202" spans="3:9" s="97" customFormat="1" ht="14.25" x14ac:dyDescent="0.2">
      <c r="C202" s="78"/>
      <c r="D202" s="78"/>
      <c r="E202" s="78"/>
      <c r="F202" s="78"/>
      <c r="G202" s="78"/>
      <c r="I202" s="99"/>
    </row>
    <row r="203" spans="3:9" s="97" customFormat="1" ht="14.25" x14ac:dyDescent="0.2">
      <c r="C203" s="78"/>
      <c r="D203" s="78"/>
      <c r="E203" s="78"/>
      <c r="F203" s="78"/>
      <c r="G203" s="78"/>
      <c r="I203" s="99"/>
    </row>
    <row r="204" spans="3:9" x14ac:dyDescent="0.25">
      <c r="C204" s="6"/>
      <c r="D204" s="6"/>
      <c r="E204" s="6"/>
      <c r="F204" s="6"/>
      <c r="G204" s="6"/>
    </row>
    <row r="205" spans="3:9" x14ac:dyDescent="0.25">
      <c r="C205" s="6"/>
      <c r="D205" s="6"/>
      <c r="E205" s="6"/>
      <c r="F205" s="6"/>
      <c r="G205" s="6"/>
    </row>
    <row r="206" spans="3:9" x14ac:dyDescent="0.25">
      <c r="C206" s="6"/>
      <c r="D206" s="6"/>
      <c r="E206" s="6"/>
      <c r="F206" s="6"/>
      <c r="G206" s="6"/>
    </row>
    <row r="207" spans="3:9" x14ac:dyDescent="0.25">
      <c r="C207" s="6"/>
      <c r="D207" s="6"/>
      <c r="E207" s="6"/>
      <c r="F207" s="6"/>
      <c r="G207" s="6"/>
    </row>
    <row r="208" spans="3:9" x14ac:dyDescent="0.25">
      <c r="C208" s="6"/>
      <c r="D208" s="6"/>
      <c r="E208" s="6"/>
      <c r="F208" s="6"/>
      <c r="G208" s="6"/>
    </row>
    <row r="209" spans="3:7" x14ac:dyDescent="0.25">
      <c r="C209" s="6"/>
      <c r="D209" s="6"/>
      <c r="E209" s="6"/>
      <c r="F209" s="6"/>
      <c r="G209" s="6"/>
    </row>
    <row r="210" spans="3:7" x14ac:dyDescent="0.25">
      <c r="C210" s="6"/>
      <c r="D210" s="6"/>
      <c r="E210" s="6"/>
      <c r="F210" s="6"/>
      <c r="G210" s="6"/>
    </row>
    <row r="211" spans="3:7" x14ac:dyDescent="0.25">
      <c r="C211" s="6"/>
      <c r="D211" s="6"/>
      <c r="E211" s="6"/>
      <c r="F211" s="6"/>
      <c r="G211" s="6"/>
    </row>
    <row r="212" spans="3:7" x14ac:dyDescent="0.25">
      <c r="C212" s="6"/>
      <c r="D212" s="6"/>
      <c r="E212" s="6"/>
      <c r="F212" s="6"/>
      <c r="G212" s="6"/>
    </row>
    <row r="213" spans="3:7" x14ac:dyDescent="0.25">
      <c r="C213" s="6"/>
      <c r="D213" s="6"/>
      <c r="E213" s="6"/>
      <c r="F213" s="6"/>
      <c r="G213" s="6"/>
    </row>
    <row r="214" spans="3:7" x14ac:dyDescent="0.25">
      <c r="C214" s="6"/>
      <c r="D214" s="6"/>
      <c r="E214" s="6"/>
      <c r="F214" s="6"/>
      <c r="G214" s="6"/>
    </row>
    <row r="215" spans="3:7" x14ac:dyDescent="0.25">
      <c r="C215" s="6"/>
      <c r="D215" s="6"/>
      <c r="E215" s="6"/>
      <c r="F215" s="6"/>
      <c r="G215" s="6"/>
    </row>
    <row r="216" spans="3:7" x14ac:dyDescent="0.25">
      <c r="C216" s="6"/>
      <c r="D216" s="6"/>
      <c r="E216" s="6"/>
      <c r="F216" s="6"/>
      <c r="G216" s="6"/>
    </row>
    <row r="217" spans="3:7" x14ac:dyDescent="0.25">
      <c r="C217" s="6"/>
      <c r="D217" s="6"/>
      <c r="E217" s="6"/>
      <c r="F217" s="6"/>
      <c r="G217" s="6"/>
    </row>
    <row r="218" spans="3:7" x14ac:dyDescent="0.25">
      <c r="C218" s="6"/>
      <c r="D218" s="6"/>
      <c r="E218" s="6"/>
      <c r="F218" s="6"/>
      <c r="G218" s="6"/>
    </row>
  </sheetData>
  <mergeCells count="1">
    <mergeCell ref="A84:K84"/>
  </mergeCells>
  <printOptions horizontalCentered="1" verticalCentered="1"/>
  <pageMargins left="0.23622047244094491" right="0.23622047244094491" top="1.0236220472440944" bottom="0.23622047244094491" header="0.31496062992125984" footer="0.31496062992125984"/>
  <pageSetup scale="55" orientation="landscape" r:id="rId1"/>
  <rowBreaks count="1" manualBreakCount="1">
    <brk id="79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opLeftCell="A95" workbookViewId="0">
      <selection activeCell="B117" sqref="B117"/>
    </sheetView>
  </sheetViews>
  <sheetFormatPr baseColWidth="10" defaultRowHeight="15" x14ac:dyDescent="0.25"/>
  <cols>
    <col min="1" max="1" width="12.28515625" customWidth="1"/>
    <col min="2" max="2" width="52.85546875" customWidth="1"/>
    <col min="3" max="3" width="13.28515625" customWidth="1"/>
    <col min="4" max="4" width="17.140625" customWidth="1"/>
    <col min="5" max="5" width="16.7109375" customWidth="1"/>
  </cols>
  <sheetData>
    <row r="1" spans="1:6" ht="15.75" x14ac:dyDescent="0.25">
      <c r="A1" s="1" t="s">
        <v>51</v>
      </c>
      <c r="B1" s="2"/>
      <c r="C1" s="73"/>
      <c r="D1" s="2"/>
      <c r="E1" s="2"/>
      <c r="F1" s="4"/>
    </row>
    <row r="2" spans="1:6" ht="15.75" x14ac:dyDescent="0.25">
      <c r="A2" s="1" t="str">
        <f>+'Anexos 1-2 BALANCE '!A2</f>
        <v>INSTITUTO MUNICIPAL DE CULTURA DE YUMBO</v>
      </c>
      <c r="B2" s="2"/>
      <c r="C2" s="73"/>
      <c r="D2" s="2"/>
      <c r="E2" s="2"/>
      <c r="F2" s="4"/>
    </row>
    <row r="3" spans="1:6" ht="15.75" x14ac:dyDescent="0.25">
      <c r="A3" s="1" t="s">
        <v>52</v>
      </c>
      <c r="B3" s="2"/>
      <c r="C3" s="73"/>
      <c r="D3" s="2"/>
      <c r="E3" s="2"/>
      <c r="F3" s="4"/>
    </row>
    <row r="4" spans="1:6" ht="15.75" x14ac:dyDescent="0.25">
      <c r="A4" s="1" t="s">
        <v>86</v>
      </c>
      <c r="B4" s="2"/>
      <c r="C4" s="73"/>
      <c r="D4" s="2"/>
      <c r="E4" s="2"/>
      <c r="F4" s="4"/>
    </row>
    <row r="5" spans="1:6" ht="15.75" x14ac:dyDescent="0.25">
      <c r="A5" s="1" t="str">
        <f>+'Anexos 1-2 BALANCE '!A4</f>
        <v xml:space="preserve"> DICIEMBRE 31 DE 2016</v>
      </c>
      <c r="B5" s="2"/>
      <c r="C5" s="73"/>
      <c r="D5" s="2"/>
      <c r="E5" s="2"/>
      <c r="F5" s="4"/>
    </row>
    <row r="6" spans="1:6" ht="15.75" x14ac:dyDescent="0.25">
      <c r="A6" s="3" t="s">
        <v>146</v>
      </c>
      <c r="B6" s="19"/>
      <c r="C6" s="73"/>
      <c r="D6" s="2"/>
      <c r="E6" s="2"/>
      <c r="F6" s="4"/>
    </row>
    <row r="7" spans="1:6" x14ac:dyDescent="0.25">
      <c r="A7" s="124"/>
      <c r="B7" s="11"/>
      <c r="C7" s="125"/>
      <c r="D7" s="124"/>
      <c r="E7" s="124"/>
      <c r="F7" s="126"/>
    </row>
    <row r="8" spans="1:6" x14ac:dyDescent="0.25">
      <c r="A8" s="127" t="s">
        <v>0</v>
      </c>
      <c r="B8" s="21" t="s">
        <v>53</v>
      </c>
      <c r="C8" s="119"/>
      <c r="D8" s="29" t="s">
        <v>54</v>
      </c>
      <c r="E8" s="29" t="s">
        <v>54</v>
      </c>
      <c r="F8" s="126"/>
    </row>
    <row r="9" spans="1:6" x14ac:dyDescent="0.25">
      <c r="A9" s="124"/>
      <c r="B9" s="124"/>
      <c r="C9" s="120"/>
      <c r="D9" s="25" t="str">
        <f>+'Anexos 1-2 BALANCE '!D7</f>
        <v>DIC 2016</v>
      </c>
      <c r="E9" s="25" t="str">
        <f>+'Anexos 1-2 BALANCE '!E7</f>
        <v>DIC 2015</v>
      </c>
      <c r="F9" s="126"/>
    </row>
    <row r="10" spans="1:6" ht="15.75" x14ac:dyDescent="0.25">
      <c r="A10" s="30">
        <v>4000</v>
      </c>
      <c r="B10" s="128" t="s">
        <v>55</v>
      </c>
      <c r="C10" s="129"/>
      <c r="D10" s="130">
        <f>+D23+D20+D16+D12</f>
        <v>4765407714.25</v>
      </c>
      <c r="E10" s="130">
        <f>+E23+E20+E16+E12</f>
        <v>4716315071</v>
      </c>
      <c r="F10" s="126"/>
    </row>
    <row r="11" spans="1:6" x14ac:dyDescent="0.25">
      <c r="A11" s="124"/>
      <c r="B11" s="124"/>
      <c r="C11" s="125"/>
      <c r="D11" s="124"/>
      <c r="E11" s="124"/>
      <c r="F11" s="126"/>
    </row>
    <row r="12" spans="1:6" x14ac:dyDescent="0.25">
      <c r="A12" s="5">
        <v>4100</v>
      </c>
      <c r="B12" s="131" t="s">
        <v>56</v>
      </c>
      <c r="C12" s="132"/>
      <c r="D12" s="132">
        <v>0</v>
      </c>
      <c r="E12" s="132">
        <v>0</v>
      </c>
      <c r="F12" s="133"/>
    </row>
    <row r="13" spans="1:6" x14ac:dyDescent="0.25">
      <c r="A13" s="9">
        <v>4110</v>
      </c>
      <c r="B13" s="124" t="s">
        <v>57</v>
      </c>
      <c r="C13" s="134"/>
      <c r="D13" s="135">
        <v>0</v>
      </c>
      <c r="E13" s="135">
        <v>0</v>
      </c>
      <c r="F13" s="126"/>
    </row>
    <row r="14" spans="1:6" x14ac:dyDescent="0.25">
      <c r="A14" s="9">
        <v>4120</v>
      </c>
      <c r="B14" s="124" t="s">
        <v>58</v>
      </c>
      <c r="C14" s="136"/>
      <c r="D14" s="137">
        <v>0</v>
      </c>
      <c r="E14" s="137">
        <v>0</v>
      </c>
      <c r="F14" s="126"/>
    </row>
    <row r="15" spans="1:6" x14ac:dyDescent="0.25">
      <c r="A15" s="9"/>
      <c r="B15" s="124"/>
      <c r="C15" s="136"/>
      <c r="D15" s="137"/>
      <c r="E15" s="137"/>
      <c r="F15" s="126"/>
    </row>
    <row r="16" spans="1:6" x14ac:dyDescent="0.25">
      <c r="A16" s="5">
        <v>4300</v>
      </c>
      <c r="B16" s="131" t="s">
        <v>59</v>
      </c>
      <c r="C16" s="132"/>
      <c r="D16" s="138">
        <f>SUM(D17:D18)</f>
        <v>0</v>
      </c>
      <c r="E16" s="138">
        <f>SUM(E17:E18)</f>
        <v>0</v>
      </c>
      <c r="F16" s="133"/>
    </row>
    <row r="17" spans="1:7" x14ac:dyDescent="0.25">
      <c r="A17" s="9">
        <v>4305</v>
      </c>
      <c r="B17" s="124" t="s">
        <v>60</v>
      </c>
      <c r="C17" s="134"/>
      <c r="D17" s="135">
        <v>0</v>
      </c>
      <c r="E17" s="135">
        <v>0</v>
      </c>
      <c r="F17" s="126"/>
    </row>
    <row r="18" spans="1:7" x14ac:dyDescent="0.25">
      <c r="A18" s="8">
        <v>4390</v>
      </c>
      <c r="B18" s="139" t="s">
        <v>111</v>
      </c>
      <c r="C18" s="136"/>
      <c r="D18" s="136">
        <v>0</v>
      </c>
      <c r="E18" s="136">
        <v>0</v>
      </c>
      <c r="F18" s="126"/>
    </row>
    <row r="19" spans="1:7" x14ac:dyDescent="0.25">
      <c r="A19" s="8"/>
      <c r="B19" s="139"/>
      <c r="C19" s="136"/>
      <c r="D19" s="136"/>
      <c r="E19" s="136"/>
      <c r="F19" s="126"/>
    </row>
    <row r="20" spans="1:7" x14ac:dyDescent="0.25">
      <c r="A20" s="35">
        <v>4400</v>
      </c>
      <c r="B20" s="140" t="s">
        <v>112</v>
      </c>
      <c r="C20" s="141"/>
      <c r="D20" s="142">
        <f>+D21</f>
        <v>4725098726</v>
      </c>
      <c r="E20" s="142">
        <f>+E21</f>
        <v>4675395899</v>
      </c>
      <c r="F20" s="133"/>
    </row>
    <row r="21" spans="1:7" x14ac:dyDescent="0.25">
      <c r="A21" s="9">
        <v>4428</v>
      </c>
      <c r="B21" s="124" t="s">
        <v>113</v>
      </c>
      <c r="C21" s="134"/>
      <c r="D21" s="126">
        <v>4725098726</v>
      </c>
      <c r="E21" s="126">
        <v>4675395899</v>
      </c>
      <c r="F21" s="126"/>
    </row>
    <row r="22" spans="1:7" x14ac:dyDescent="0.25">
      <c r="A22" s="9"/>
      <c r="B22" s="124"/>
      <c r="C22" s="134"/>
      <c r="D22" s="126"/>
      <c r="E22" s="126"/>
      <c r="F22" s="126"/>
    </row>
    <row r="23" spans="1:7" x14ac:dyDescent="0.25">
      <c r="A23" s="35">
        <v>4800</v>
      </c>
      <c r="B23" s="131" t="s">
        <v>61</v>
      </c>
      <c r="C23" s="141"/>
      <c r="D23" s="142">
        <f>SUM(D24:D27)</f>
        <v>40308988.25</v>
      </c>
      <c r="E23" s="142">
        <f>SUM(E24:E27)</f>
        <v>40919172</v>
      </c>
      <c r="F23" s="133"/>
    </row>
    <row r="24" spans="1:7" x14ac:dyDescent="0.25">
      <c r="A24" s="38">
        <v>4805</v>
      </c>
      <c r="B24" s="143" t="s">
        <v>62</v>
      </c>
      <c r="C24" s="144"/>
      <c r="D24" s="144">
        <v>272007</v>
      </c>
      <c r="E24" s="144">
        <v>508866</v>
      </c>
      <c r="F24" s="145"/>
    </row>
    <row r="25" spans="1:7" x14ac:dyDescent="0.25">
      <c r="A25" s="9">
        <v>4808</v>
      </c>
      <c r="B25" s="124" t="s">
        <v>63</v>
      </c>
      <c r="C25" s="134"/>
      <c r="D25" s="135">
        <v>0</v>
      </c>
      <c r="E25" s="135">
        <v>547100</v>
      </c>
      <c r="F25" s="126"/>
    </row>
    <row r="26" spans="1:7" x14ac:dyDescent="0.25">
      <c r="A26" s="9">
        <v>4810</v>
      </c>
      <c r="B26" s="124" t="s">
        <v>64</v>
      </c>
      <c r="C26" s="134"/>
      <c r="D26" s="126">
        <v>40029376</v>
      </c>
      <c r="E26" s="126">
        <v>39850100</v>
      </c>
      <c r="F26" s="126"/>
    </row>
    <row r="27" spans="1:7" x14ac:dyDescent="0.25">
      <c r="A27" s="9">
        <v>4815</v>
      </c>
      <c r="B27" s="124" t="s">
        <v>114</v>
      </c>
      <c r="C27" s="134"/>
      <c r="D27" s="126">
        <v>7605.25</v>
      </c>
      <c r="E27" s="126">
        <v>13106</v>
      </c>
      <c r="F27" s="126"/>
    </row>
    <row r="28" spans="1:7" x14ac:dyDescent="0.25">
      <c r="A28" s="9"/>
      <c r="B28" s="124"/>
      <c r="C28" s="134"/>
      <c r="D28" s="126"/>
      <c r="E28" s="126"/>
      <c r="F28" s="126"/>
    </row>
    <row r="29" spans="1:7" x14ac:dyDescent="0.25">
      <c r="A29" s="9"/>
      <c r="B29" s="124"/>
      <c r="C29" s="134"/>
      <c r="D29" s="126"/>
      <c r="E29" s="126"/>
      <c r="F29" s="126"/>
    </row>
    <row r="30" spans="1:7" ht="16.5" thickBot="1" x14ac:dyDescent="0.3">
      <c r="A30" s="31">
        <v>5000</v>
      </c>
      <c r="B30" s="146" t="s">
        <v>65</v>
      </c>
      <c r="C30" s="129"/>
      <c r="D30" s="147">
        <f>SUM(D32+D40+D46+D56+D49)</f>
        <v>4322435468.6000004</v>
      </c>
      <c r="E30" s="147">
        <f>SUM(E32+E40+E46+E56+E49)</f>
        <v>4579311033</v>
      </c>
      <c r="F30" s="126"/>
    </row>
    <row r="31" spans="1:7" ht="15.75" thickTop="1" x14ac:dyDescent="0.25">
      <c r="A31" s="32"/>
      <c r="B31" s="148"/>
      <c r="C31" s="149"/>
      <c r="D31" s="149"/>
      <c r="E31" s="149"/>
      <c r="F31" s="126"/>
      <c r="G31" s="6"/>
    </row>
    <row r="32" spans="1:7" x14ac:dyDescent="0.25">
      <c r="A32" s="32">
        <v>5100</v>
      </c>
      <c r="B32" s="148" t="s">
        <v>66</v>
      </c>
      <c r="C32" s="149"/>
      <c r="D32" s="150">
        <f>SUM(D33:D37)</f>
        <v>857343536</v>
      </c>
      <c r="E32" s="150">
        <f>SUM(E33:E37)</f>
        <v>759921441</v>
      </c>
      <c r="F32" s="126"/>
    </row>
    <row r="33" spans="1:6" x14ac:dyDescent="0.25">
      <c r="A33" s="27">
        <v>5101</v>
      </c>
      <c r="B33" s="126" t="s">
        <v>67</v>
      </c>
      <c r="C33" s="134"/>
      <c r="D33" s="135">
        <v>547076656</v>
      </c>
      <c r="E33" s="135">
        <v>459969139</v>
      </c>
      <c r="F33" s="126"/>
    </row>
    <row r="34" spans="1:6" x14ac:dyDescent="0.25">
      <c r="A34" s="26">
        <v>5103</v>
      </c>
      <c r="B34" s="151" t="s">
        <v>68</v>
      </c>
      <c r="C34" s="134"/>
      <c r="D34" s="144">
        <v>60062007</v>
      </c>
      <c r="E34" s="144">
        <v>52556626</v>
      </c>
      <c r="F34" s="126"/>
    </row>
    <row r="35" spans="1:6" x14ac:dyDescent="0.25">
      <c r="A35" s="26">
        <v>5104</v>
      </c>
      <c r="B35" s="151" t="s">
        <v>69</v>
      </c>
      <c r="C35" s="134"/>
      <c r="D35" s="144">
        <v>12344700</v>
      </c>
      <c r="E35" s="144">
        <v>10475000</v>
      </c>
      <c r="F35" s="126"/>
    </row>
    <row r="36" spans="1:6" x14ac:dyDescent="0.25">
      <c r="A36" s="26">
        <v>5111</v>
      </c>
      <c r="B36" s="33" t="s">
        <v>70</v>
      </c>
      <c r="C36" s="134"/>
      <c r="D36" s="144">
        <v>237586111</v>
      </c>
      <c r="E36" s="144">
        <v>236884607</v>
      </c>
      <c r="F36" s="126"/>
    </row>
    <row r="37" spans="1:6" x14ac:dyDescent="0.25">
      <c r="A37" s="26">
        <v>5120</v>
      </c>
      <c r="B37" s="124" t="s">
        <v>92</v>
      </c>
      <c r="C37" s="134"/>
      <c r="D37" s="144">
        <v>274062</v>
      </c>
      <c r="E37" s="144">
        <v>36069</v>
      </c>
      <c r="F37" s="126"/>
    </row>
    <row r="38" spans="1:6" x14ac:dyDescent="0.25">
      <c r="A38" s="27"/>
      <c r="B38" s="126"/>
      <c r="C38" s="134"/>
      <c r="D38" s="135"/>
      <c r="E38" s="135"/>
      <c r="F38" s="126"/>
    </row>
    <row r="39" spans="1:6" x14ac:dyDescent="0.25">
      <c r="A39" s="27"/>
      <c r="B39" s="126"/>
      <c r="C39" s="134"/>
      <c r="D39" s="135"/>
      <c r="E39" s="135"/>
      <c r="F39" s="126"/>
    </row>
    <row r="40" spans="1:6" x14ac:dyDescent="0.25">
      <c r="A40" s="32">
        <v>5300</v>
      </c>
      <c r="B40" s="148" t="s">
        <v>71</v>
      </c>
      <c r="C40" s="149"/>
      <c r="D40" s="150">
        <f>SUM(D41:D44)</f>
        <v>0</v>
      </c>
      <c r="E40" s="150">
        <f>SUM(E41:E44)</f>
        <v>0</v>
      </c>
      <c r="F40" s="126"/>
    </row>
    <row r="41" spans="1:6" x14ac:dyDescent="0.25">
      <c r="A41" s="27">
        <v>5304</v>
      </c>
      <c r="B41" s="124" t="s">
        <v>115</v>
      </c>
      <c r="C41" s="134"/>
      <c r="D41" s="126">
        <v>0</v>
      </c>
      <c r="E41" s="126">
        <v>0</v>
      </c>
      <c r="F41" s="126"/>
    </row>
    <row r="42" spans="1:6" x14ac:dyDescent="0.25">
      <c r="A42" s="39">
        <v>5311</v>
      </c>
      <c r="B42" s="144" t="s">
        <v>101</v>
      </c>
      <c r="C42" s="144"/>
      <c r="D42" s="144">
        <v>0</v>
      </c>
      <c r="E42" s="144">
        <v>0</v>
      </c>
      <c r="F42" s="152"/>
    </row>
    <row r="43" spans="1:6" x14ac:dyDescent="0.25">
      <c r="A43" s="40">
        <v>5330</v>
      </c>
      <c r="B43" s="153" t="s">
        <v>116</v>
      </c>
      <c r="C43" s="154"/>
      <c r="D43" s="152">
        <v>0</v>
      </c>
      <c r="E43" s="152">
        <v>0</v>
      </c>
      <c r="F43" s="152"/>
    </row>
    <row r="44" spans="1:6" x14ac:dyDescent="0.25">
      <c r="A44" s="39">
        <v>5345</v>
      </c>
      <c r="B44" s="144" t="s">
        <v>117</v>
      </c>
      <c r="C44" s="144"/>
      <c r="D44" s="144">
        <v>0</v>
      </c>
      <c r="E44" s="144">
        <v>0</v>
      </c>
      <c r="F44" s="152"/>
    </row>
    <row r="45" spans="1:6" x14ac:dyDescent="0.25">
      <c r="A45" s="27"/>
      <c r="B45" s="124"/>
      <c r="C45" s="134"/>
      <c r="D45" s="126"/>
      <c r="E45" s="126"/>
      <c r="F45" s="126"/>
    </row>
    <row r="46" spans="1:6" x14ac:dyDescent="0.25">
      <c r="A46" s="41">
        <v>5500</v>
      </c>
      <c r="B46" s="140" t="s">
        <v>118</v>
      </c>
      <c r="C46" s="141"/>
      <c r="D46" s="142">
        <f>+D47</f>
        <v>3464633474</v>
      </c>
      <c r="E46" s="142">
        <f>+E47</f>
        <v>3819061261</v>
      </c>
      <c r="F46" s="133"/>
    </row>
    <row r="47" spans="1:6" x14ac:dyDescent="0.25">
      <c r="A47" s="27">
        <v>5506</v>
      </c>
      <c r="B47" s="124" t="s">
        <v>72</v>
      </c>
      <c r="C47" s="134"/>
      <c r="D47" s="126">
        <v>3464633474</v>
      </c>
      <c r="E47" s="126">
        <v>3819061261</v>
      </c>
      <c r="F47" s="126"/>
    </row>
    <row r="48" spans="1:6" x14ac:dyDescent="0.25">
      <c r="A48" s="27"/>
      <c r="B48" s="124"/>
      <c r="C48" s="134"/>
      <c r="D48" s="126"/>
      <c r="E48" s="126"/>
      <c r="F48" s="126"/>
    </row>
    <row r="49" spans="1:6" x14ac:dyDescent="0.25">
      <c r="A49" s="41">
        <v>5800</v>
      </c>
      <c r="B49" s="148" t="s">
        <v>73</v>
      </c>
      <c r="C49" s="141"/>
      <c r="D49" s="142">
        <f>SUM(D50:D54)</f>
        <v>458458.6</v>
      </c>
      <c r="E49" s="142">
        <f>SUM(E50:E54)</f>
        <v>328331</v>
      </c>
      <c r="F49" s="133"/>
    </row>
    <row r="50" spans="1:6" x14ac:dyDescent="0.25">
      <c r="A50" s="27">
        <v>5801</v>
      </c>
      <c r="B50" s="164" t="s">
        <v>74</v>
      </c>
      <c r="C50" s="135"/>
      <c r="D50" s="126">
        <v>0</v>
      </c>
      <c r="E50" s="126">
        <v>0</v>
      </c>
      <c r="F50" s="126"/>
    </row>
    <row r="51" spans="1:6" x14ac:dyDescent="0.25">
      <c r="A51" s="27">
        <v>5802</v>
      </c>
      <c r="B51" s="164" t="s">
        <v>75</v>
      </c>
      <c r="C51" s="135"/>
      <c r="D51" s="126">
        <v>301219.59999999998</v>
      </c>
      <c r="E51" s="126">
        <v>297902</v>
      </c>
      <c r="F51" s="126"/>
    </row>
    <row r="52" spans="1:6" x14ac:dyDescent="0.25">
      <c r="A52" s="27">
        <v>5805</v>
      </c>
      <c r="B52" s="143" t="s">
        <v>62</v>
      </c>
      <c r="C52" s="134"/>
      <c r="D52" s="135">
        <v>0</v>
      </c>
      <c r="E52" s="135">
        <v>0</v>
      </c>
      <c r="F52" s="124"/>
    </row>
    <row r="53" spans="1:6" x14ac:dyDescent="0.25">
      <c r="A53" s="26">
        <v>5810</v>
      </c>
      <c r="B53" s="165" t="s">
        <v>64</v>
      </c>
      <c r="C53" s="144"/>
      <c r="D53" s="144">
        <v>157239</v>
      </c>
      <c r="E53" s="144">
        <v>30429</v>
      </c>
      <c r="F53" s="145"/>
    </row>
    <row r="54" spans="1:6" x14ac:dyDescent="0.25">
      <c r="A54" s="26">
        <v>5815</v>
      </c>
      <c r="B54" s="165" t="s">
        <v>119</v>
      </c>
      <c r="C54" s="144"/>
      <c r="D54" s="135">
        <v>0</v>
      </c>
      <c r="E54" s="135">
        <v>0</v>
      </c>
      <c r="F54" s="126"/>
    </row>
    <row r="55" spans="1:6" x14ac:dyDescent="0.25">
      <c r="A55" s="27"/>
      <c r="B55" s="126"/>
      <c r="C55" s="144"/>
      <c r="D55" s="126"/>
      <c r="E55" s="126"/>
      <c r="F55" s="126"/>
    </row>
    <row r="56" spans="1:6" x14ac:dyDescent="0.25">
      <c r="A56" s="41">
        <v>5900</v>
      </c>
      <c r="B56" s="133" t="s">
        <v>120</v>
      </c>
      <c r="C56" s="149"/>
      <c r="D56" s="150">
        <f>+D57</f>
        <v>0</v>
      </c>
      <c r="E56" s="150">
        <f>+E57</f>
        <v>0</v>
      </c>
      <c r="F56" s="133"/>
    </row>
    <row r="57" spans="1:6" x14ac:dyDescent="0.25">
      <c r="A57" s="26">
        <v>5905</v>
      </c>
      <c r="B57" s="165" t="s">
        <v>121</v>
      </c>
      <c r="C57" s="134"/>
      <c r="D57" s="151">
        <v>0</v>
      </c>
      <c r="E57" s="151">
        <v>0</v>
      </c>
      <c r="F57" s="126"/>
    </row>
    <row r="58" spans="1:6" x14ac:dyDescent="0.25">
      <c r="A58" s="27"/>
      <c r="B58" s="126"/>
      <c r="C58" s="134"/>
      <c r="D58" s="126"/>
      <c r="E58" s="126"/>
      <c r="F58" s="126"/>
    </row>
    <row r="59" spans="1:6" ht="15.75" thickBot="1" x14ac:dyDescent="0.3">
      <c r="A59" s="27"/>
      <c r="B59" s="126"/>
      <c r="C59" s="134"/>
      <c r="D59" s="126"/>
      <c r="E59" s="126"/>
      <c r="F59" s="126"/>
    </row>
    <row r="60" spans="1:6" ht="15.75" thickBot="1" x14ac:dyDescent="0.3">
      <c r="A60" s="27"/>
      <c r="B60" s="148" t="s">
        <v>76</v>
      </c>
      <c r="C60" s="132"/>
      <c r="D60" s="155">
        <f>+D10-D30</f>
        <v>442972245.64999962</v>
      </c>
      <c r="E60" s="155">
        <f>+E10-E30</f>
        <v>137004038</v>
      </c>
      <c r="F60" s="126"/>
    </row>
    <row r="61" spans="1:6" ht="15.75" thickTop="1" x14ac:dyDescent="0.25">
      <c r="A61" s="27"/>
      <c r="B61" s="148"/>
      <c r="C61" s="132"/>
      <c r="D61" s="132"/>
      <c r="E61" s="132"/>
      <c r="F61" s="126"/>
    </row>
    <row r="62" spans="1:6" x14ac:dyDescent="0.25">
      <c r="A62" s="27"/>
      <c r="B62" s="148"/>
      <c r="C62" s="132"/>
      <c r="D62" s="132"/>
      <c r="E62" s="132"/>
      <c r="F62" s="126"/>
    </row>
    <row r="63" spans="1:6" x14ac:dyDescent="0.25">
      <c r="A63" s="124"/>
      <c r="B63" s="124"/>
      <c r="C63" s="135"/>
      <c r="D63" s="124"/>
      <c r="E63" s="124"/>
      <c r="F63" s="126"/>
    </row>
    <row r="64" spans="1:6" x14ac:dyDescent="0.25">
      <c r="A64" s="123" t="s">
        <v>93</v>
      </c>
      <c r="B64" s="156"/>
      <c r="C64" s="157" t="s">
        <v>139</v>
      </c>
      <c r="D64" s="158"/>
      <c r="E64" s="158"/>
      <c r="F64" s="126"/>
    </row>
    <row r="65" spans="1:6" x14ac:dyDescent="0.25">
      <c r="A65" s="148" t="s">
        <v>144</v>
      </c>
      <c r="B65" s="156"/>
      <c r="C65" s="148" t="s">
        <v>135</v>
      </c>
      <c r="D65" s="159"/>
      <c r="E65" s="159"/>
      <c r="F65" s="160"/>
    </row>
    <row r="66" spans="1:6" x14ac:dyDescent="0.25">
      <c r="A66" s="148" t="str">
        <f>+'Anexos 1-2 BALANCE '!A61</f>
        <v>Gerente</v>
      </c>
      <c r="B66" s="156"/>
      <c r="C66" s="148" t="s">
        <v>136</v>
      </c>
      <c r="D66" s="159"/>
      <c r="E66" s="159"/>
      <c r="F66" s="160"/>
    </row>
    <row r="67" spans="1:6" x14ac:dyDescent="0.25">
      <c r="A67" s="148"/>
      <c r="B67" s="156"/>
      <c r="C67" s="148"/>
      <c r="D67" s="159"/>
      <c r="E67" s="159"/>
      <c r="F67" s="160"/>
    </row>
    <row r="68" spans="1:6" x14ac:dyDescent="0.25">
      <c r="A68" s="148"/>
      <c r="B68" s="156"/>
      <c r="C68" s="148"/>
      <c r="D68" s="159"/>
      <c r="E68" s="159"/>
      <c r="F68" s="160"/>
    </row>
    <row r="69" spans="1:6" x14ac:dyDescent="0.25">
      <c r="A69" s="148"/>
      <c r="B69" s="156"/>
      <c r="C69" s="148"/>
      <c r="D69" s="159"/>
      <c r="E69" s="159"/>
      <c r="F69" s="160"/>
    </row>
    <row r="70" spans="1:6" x14ac:dyDescent="0.25">
      <c r="A70" s="148"/>
      <c r="B70" s="156"/>
      <c r="C70" s="148"/>
      <c r="D70" s="159"/>
      <c r="E70" s="159"/>
      <c r="F70" s="160"/>
    </row>
    <row r="71" spans="1:6" x14ac:dyDescent="0.25">
      <c r="A71" s="124"/>
      <c r="B71" s="124"/>
      <c r="C71" s="135"/>
      <c r="D71" s="126"/>
      <c r="E71" s="126"/>
      <c r="F71" s="126"/>
    </row>
    <row r="72" spans="1:6" x14ac:dyDescent="0.25">
      <c r="A72" s="34" t="s">
        <v>78</v>
      </c>
      <c r="B72" s="23"/>
      <c r="C72" s="121"/>
      <c r="D72" s="23"/>
      <c r="E72" s="23"/>
      <c r="F72" s="126"/>
    </row>
    <row r="73" spans="1:6" x14ac:dyDescent="0.25">
      <c r="A73" s="34" t="s">
        <v>79</v>
      </c>
      <c r="B73" s="23"/>
      <c r="C73" s="121"/>
      <c r="D73" s="23"/>
      <c r="E73" s="23"/>
      <c r="F73" s="126"/>
    </row>
    <row r="74" spans="1:6" x14ac:dyDescent="0.25">
      <c r="A74" s="1" t="s">
        <v>52</v>
      </c>
      <c r="B74" s="1"/>
      <c r="C74" s="122"/>
      <c r="D74" s="1"/>
      <c r="E74" s="1"/>
      <c r="F74" s="126"/>
    </row>
    <row r="75" spans="1:6" x14ac:dyDescent="0.25">
      <c r="A75" s="1" t="str">
        <f>+A5</f>
        <v xml:space="preserve"> DICIEMBRE 31 DE 2016</v>
      </c>
      <c r="B75" s="1"/>
      <c r="C75" s="122"/>
      <c r="D75" s="1"/>
      <c r="E75" s="1"/>
      <c r="F75" s="126"/>
    </row>
    <row r="76" spans="1:6" x14ac:dyDescent="0.25">
      <c r="A76" s="1" t="s">
        <v>157</v>
      </c>
      <c r="B76" s="1"/>
      <c r="C76" s="122"/>
      <c r="D76" s="1"/>
      <c r="E76" s="1"/>
      <c r="F76" s="126"/>
    </row>
    <row r="77" spans="1:6" x14ac:dyDescent="0.25">
      <c r="A77" s="1"/>
      <c r="B77" s="1"/>
      <c r="C77" s="122"/>
      <c r="D77" s="1"/>
      <c r="E77" s="1"/>
      <c r="F77" s="126"/>
    </row>
    <row r="78" spans="1:6" x14ac:dyDescent="0.25">
      <c r="A78" s="1"/>
      <c r="B78" s="1"/>
      <c r="C78" s="122"/>
      <c r="D78" s="1"/>
      <c r="E78" s="1"/>
      <c r="F78" s="126"/>
    </row>
    <row r="79" spans="1:6" x14ac:dyDescent="0.25">
      <c r="A79" s="1"/>
      <c r="B79" s="1"/>
      <c r="C79" s="122"/>
      <c r="D79" s="1"/>
      <c r="E79" s="1"/>
      <c r="F79" s="126"/>
    </row>
    <row r="80" spans="1:6" x14ac:dyDescent="0.25">
      <c r="A80" s="1"/>
      <c r="B80" s="1"/>
      <c r="C80" s="122"/>
      <c r="D80" s="1"/>
      <c r="E80" s="1"/>
      <c r="F80" s="126"/>
    </row>
    <row r="81" spans="1:6" x14ac:dyDescent="0.25">
      <c r="A81" s="1"/>
      <c r="B81" s="1"/>
      <c r="C81" s="122"/>
      <c r="D81" s="1"/>
      <c r="E81" s="1"/>
      <c r="F81" s="126"/>
    </row>
    <row r="82" spans="1:6" x14ac:dyDescent="0.25">
      <c r="A82" s="1"/>
      <c r="B82" s="1"/>
      <c r="C82" s="122"/>
      <c r="D82" s="1"/>
      <c r="E82" s="1"/>
      <c r="F82" s="126"/>
    </row>
    <row r="83" spans="1:6" x14ac:dyDescent="0.25">
      <c r="A83" s="24" t="s">
        <v>80</v>
      </c>
      <c r="B83" s="24" t="s">
        <v>81</v>
      </c>
      <c r="C83" s="120"/>
      <c r="D83" s="1" t="str">
        <f>+D8</f>
        <v xml:space="preserve">Periodo </v>
      </c>
      <c r="E83" s="1" t="str">
        <f>+E8</f>
        <v xml:space="preserve">Periodo </v>
      </c>
      <c r="F83" s="126"/>
    </row>
    <row r="84" spans="1:6" x14ac:dyDescent="0.25">
      <c r="A84" s="124"/>
      <c r="B84" s="124"/>
      <c r="C84" s="120"/>
      <c r="D84" s="25" t="str">
        <f>+D9</f>
        <v>DIC 2016</v>
      </c>
      <c r="E84" s="25" t="str">
        <f>+E9</f>
        <v>DIC 2015</v>
      </c>
      <c r="F84" s="126"/>
    </row>
    <row r="85" spans="1:6" x14ac:dyDescent="0.25">
      <c r="A85" s="18"/>
      <c r="B85" s="126"/>
      <c r="C85" s="135"/>
      <c r="D85" s="126"/>
      <c r="E85" s="126"/>
      <c r="F85" s="126"/>
    </row>
    <row r="86" spans="1:6" x14ac:dyDescent="0.25">
      <c r="A86" s="5">
        <v>40</v>
      </c>
      <c r="B86" s="131" t="s">
        <v>55</v>
      </c>
      <c r="C86" s="149"/>
      <c r="D86" s="150">
        <f>SUM(D88:D91)</f>
        <v>4765407714.25</v>
      </c>
      <c r="E86" s="150">
        <f>SUM(E88:E91)</f>
        <v>4716315071</v>
      </c>
      <c r="F86" s="126"/>
    </row>
    <row r="87" spans="1:6" x14ac:dyDescent="0.25">
      <c r="A87" s="5"/>
      <c r="B87" s="131"/>
      <c r="C87" s="149"/>
      <c r="D87" s="149"/>
      <c r="E87" s="149"/>
      <c r="F87" s="126"/>
    </row>
    <row r="88" spans="1:6" x14ac:dyDescent="0.25">
      <c r="A88" s="8">
        <v>41</v>
      </c>
      <c r="B88" s="139" t="s">
        <v>56</v>
      </c>
      <c r="C88" s="136"/>
      <c r="D88" s="136">
        <f>D12</f>
        <v>0</v>
      </c>
      <c r="E88" s="136">
        <f>E12</f>
        <v>0</v>
      </c>
      <c r="F88" s="126"/>
    </row>
    <row r="89" spans="1:6" x14ac:dyDescent="0.25">
      <c r="A89" s="8">
        <v>43</v>
      </c>
      <c r="B89" s="139" t="s">
        <v>59</v>
      </c>
      <c r="C89" s="136"/>
      <c r="D89" s="136">
        <f>D16</f>
        <v>0</v>
      </c>
      <c r="E89" s="136">
        <f>E16</f>
        <v>0</v>
      </c>
      <c r="F89" s="126"/>
    </row>
    <row r="90" spans="1:6" x14ac:dyDescent="0.25">
      <c r="A90" s="8">
        <v>44</v>
      </c>
      <c r="B90" s="139" t="str">
        <f>+B20</f>
        <v>TRANSFERENCIAS CORRIENTES DEL GOBIERNO MUNICIPAL</v>
      </c>
      <c r="C90" s="144"/>
      <c r="D90" s="144">
        <f>+D20</f>
        <v>4725098726</v>
      </c>
      <c r="E90" s="144">
        <f>+E20</f>
        <v>4675395899</v>
      </c>
      <c r="F90" s="126"/>
    </row>
    <row r="91" spans="1:6" x14ac:dyDescent="0.25">
      <c r="A91" s="8">
        <v>48</v>
      </c>
      <c r="B91" s="139" t="str">
        <f>+B23</f>
        <v>OTROS INGRESOS</v>
      </c>
      <c r="C91" s="144"/>
      <c r="D91" s="144">
        <f>+D23</f>
        <v>40308988.25</v>
      </c>
      <c r="E91" s="144">
        <f>+E23</f>
        <v>40919172</v>
      </c>
      <c r="F91" s="126"/>
    </row>
    <row r="92" spans="1:6" x14ac:dyDescent="0.25">
      <c r="A92" s="5"/>
      <c r="B92" s="131"/>
      <c r="C92" s="132"/>
      <c r="D92" s="161"/>
      <c r="E92" s="161"/>
      <c r="F92" s="126"/>
    </row>
    <row r="93" spans="1:6" x14ac:dyDescent="0.25">
      <c r="A93" s="32">
        <v>50</v>
      </c>
      <c r="B93" s="148" t="s">
        <v>65</v>
      </c>
      <c r="C93" s="149"/>
      <c r="D93" s="150">
        <f>SUM(D94:D99)</f>
        <v>4322435468.6000004</v>
      </c>
      <c r="E93" s="150">
        <f>SUM(E94:E99)</f>
        <v>4579311033</v>
      </c>
      <c r="F93" s="126"/>
    </row>
    <row r="94" spans="1:6" x14ac:dyDescent="0.25">
      <c r="A94" s="26">
        <v>51</v>
      </c>
      <c r="B94" s="151" t="s">
        <v>66</v>
      </c>
      <c r="C94" s="144"/>
      <c r="D94" s="162">
        <f>+D32</f>
        <v>857343536</v>
      </c>
      <c r="E94" s="162">
        <f>+E32</f>
        <v>759921441</v>
      </c>
      <c r="F94" s="126"/>
    </row>
    <row r="95" spans="1:6" x14ac:dyDescent="0.25">
      <c r="A95" s="26">
        <v>53</v>
      </c>
      <c r="B95" s="151" t="str">
        <f>+B40</f>
        <v>PROVISIONES, DEPRECIACIONES Y AMORTIZACIONES</v>
      </c>
      <c r="C95" s="144"/>
      <c r="D95" s="144">
        <v>0</v>
      </c>
      <c r="E95" s="144">
        <v>0</v>
      </c>
      <c r="F95" s="126"/>
    </row>
    <row r="96" spans="1:6" x14ac:dyDescent="0.25">
      <c r="A96" s="26">
        <v>55</v>
      </c>
      <c r="B96" s="151" t="str">
        <f>+B46</f>
        <v xml:space="preserve">GASTO PUBLICO SOCIAL </v>
      </c>
      <c r="C96" s="144"/>
      <c r="D96" s="144">
        <f>+D46</f>
        <v>3464633474</v>
      </c>
      <c r="E96" s="144">
        <f>+E46</f>
        <v>3819061261</v>
      </c>
      <c r="F96" s="126"/>
    </row>
    <row r="97" spans="1:6" x14ac:dyDescent="0.25">
      <c r="A97" s="26">
        <v>58</v>
      </c>
      <c r="B97" s="151" t="str">
        <f>+B49</f>
        <v>OTROS GASTOS</v>
      </c>
      <c r="C97" s="144"/>
      <c r="D97" s="144">
        <f>+D49</f>
        <v>458458.6</v>
      </c>
      <c r="E97" s="144">
        <f>+E49</f>
        <v>328331</v>
      </c>
      <c r="F97" s="126"/>
    </row>
    <row r="98" spans="1:6" x14ac:dyDescent="0.25">
      <c r="A98" s="26">
        <v>59</v>
      </c>
      <c r="B98" s="26" t="str">
        <f>+B56</f>
        <v>CIERRE DE INGRESOS, GASTOS Y COSTOS</v>
      </c>
      <c r="C98" s="144"/>
      <c r="D98" s="144">
        <f>+D56</f>
        <v>0</v>
      </c>
      <c r="E98" s="144">
        <f>+E56</f>
        <v>0</v>
      </c>
      <c r="F98" s="126"/>
    </row>
    <row r="99" spans="1:6" x14ac:dyDescent="0.25">
      <c r="A99" s="26"/>
      <c r="B99" s="151"/>
      <c r="C99" s="144"/>
      <c r="D99" s="144"/>
      <c r="E99" s="144"/>
      <c r="F99" s="126"/>
    </row>
    <row r="100" spans="1:6" ht="15.75" thickBot="1" x14ac:dyDescent="0.3">
      <c r="A100" s="27"/>
      <c r="B100" s="126"/>
      <c r="C100" s="134"/>
      <c r="D100" s="126"/>
      <c r="E100" s="126"/>
      <c r="F100" s="126"/>
    </row>
    <row r="101" spans="1:6" ht="15.75" thickBot="1" x14ac:dyDescent="0.3">
      <c r="A101" s="27"/>
      <c r="B101" s="148" t="s">
        <v>76</v>
      </c>
      <c r="C101" s="132"/>
      <c r="D101" s="155">
        <f>+D86-D93</f>
        <v>442972245.64999962</v>
      </c>
      <c r="E101" s="155">
        <f>+E86-E93</f>
        <v>137004038</v>
      </c>
      <c r="F101" s="126"/>
    </row>
    <row r="102" spans="1:6" ht="15.75" thickTop="1" x14ac:dyDescent="0.25">
      <c r="A102" s="27"/>
      <c r="B102" s="148"/>
      <c r="C102" s="132"/>
      <c r="D102" s="132"/>
      <c r="E102" s="132"/>
      <c r="F102" s="126"/>
    </row>
    <row r="103" spans="1:6" x14ac:dyDescent="0.25">
      <c r="A103" s="27"/>
      <c r="B103" s="148"/>
      <c r="C103" s="132"/>
      <c r="D103" s="132"/>
      <c r="E103" s="132"/>
      <c r="F103" s="126"/>
    </row>
    <row r="104" spans="1:6" x14ac:dyDescent="0.25">
      <c r="A104" s="27"/>
      <c r="B104" s="148"/>
      <c r="C104" s="132"/>
      <c r="D104" s="132"/>
      <c r="E104" s="132"/>
      <c r="F104" s="126"/>
    </row>
    <row r="105" spans="1:6" x14ac:dyDescent="0.25">
      <c r="A105" s="27"/>
      <c r="B105" s="148"/>
      <c r="C105" s="132"/>
      <c r="D105" s="132"/>
      <c r="E105" s="132"/>
      <c r="F105" s="126"/>
    </row>
    <row r="106" spans="1:6" x14ac:dyDescent="0.25">
      <c r="A106" s="124"/>
      <c r="B106" s="124"/>
      <c r="C106" s="135"/>
      <c r="D106" s="126"/>
      <c r="E106" s="126"/>
      <c r="F106" s="126"/>
    </row>
    <row r="107" spans="1:6" x14ac:dyDescent="0.25">
      <c r="A107" s="124"/>
      <c r="B107" s="124"/>
      <c r="C107" s="135"/>
      <c r="D107" s="126"/>
      <c r="E107" s="126"/>
      <c r="F107" s="126"/>
    </row>
    <row r="108" spans="1:6" x14ac:dyDescent="0.25">
      <c r="A108" s="124"/>
      <c r="B108" s="124"/>
      <c r="C108" s="135"/>
      <c r="D108" s="126"/>
      <c r="E108" s="126"/>
      <c r="F108" s="126"/>
    </row>
    <row r="109" spans="1:6" x14ac:dyDescent="0.25">
      <c r="A109" s="124"/>
      <c r="B109" s="124" t="s">
        <v>77</v>
      </c>
      <c r="C109" s="125" t="s">
        <v>139</v>
      </c>
      <c r="D109" s="126"/>
      <c r="E109" s="126"/>
      <c r="F109" s="126"/>
    </row>
    <row r="110" spans="1:6" x14ac:dyDescent="0.25">
      <c r="A110" s="124"/>
      <c r="B110" s="148" t="str">
        <f>+A65</f>
        <v>LUIS ALBEIRO GUTIERREZ AYALA</v>
      </c>
      <c r="C110" s="148" t="s">
        <v>135</v>
      </c>
      <c r="D110" s="159"/>
      <c r="E110" s="159"/>
      <c r="F110" s="126"/>
    </row>
    <row r="111" spans="1:6" x14ac:dyDescent="0.25">
      <c r="A111" s="18"/>
      <c r="B111" s="148" t="str">
        <f>+A66</f>
        <v>Gerente</v>
      </c>
      <c r="C111" s="148" t="s">
        <v>136</v>
      </c>
      <c r="D111" s="159"/>
      <c r="E111" s="159"/>
      <c r="F111" s="126"/>
    </row>
    <row r="112" spans="1:6" x14ac:dyDescent="0.25">
      <c r="A112" s="18"/>
      <c r="B112" s="148"/>
      <c r="C112" s="149"/>
      <c r="D112" s="163"/>
      <c r="E112" s="163"/>
      <c r="F112" s="126"/>
    </row>
    <row r="113" spans="1:6" x14ac:dyDescent="0.25">
      <c r="A113" s="18"/>
      <c r="B113" s="124"/>
      <c r="C113" s="76"/>
      <c r="D113" s="126"/>
      <c r="E113" s="126"/>
      <c r="F113" s="126"/>
    </row>
    <row r="114" spans="1:6" x14ac:dyDescent="0.25">
      <c r="A114" s="18"/>
      <c r="B114" s="124"/>
      <c r="C114" s="135"/>
      <c r="D114" s="126"/>
      <c r="E114" s="126"/>
      <c r="F114" s="126"/>
    </row>
    <row r="115" spans="1:6" x14ac:dyDescent="0.25">
      <c r="A115" s="18"/>
      <c r="B115" s="124"/>
      <c r="C115" s="135"/>
      <c r="D115" s="126"/>
      <c r="E115" s="126"/>
      <c r="F115" s="126"/>
    </row>
    <row r="116" spans="1:6" x14ac:dyDescent="0.25">
      <c r="A116" s="18"/>
      <c r="B116" s="148"/>
      <c r="C116" s="125"/>
      <c r="D116" s="124"/>
      <c r="E116" s="124"/>
      <c r="F116" s="124"/>
    </row>
    <row r="117" spans="1:6" x14ac:dyDescent="0.25">
      <c r="A117" s="18"/>
      <c r="B117" s="125"/>
      <c r="C117" s="125"/>
      <c r="D117" s="124"/>
      <c r="E117" s="124"/>
      <c r="F117" s="124"/>
    </row>
    <row r="118" spans="1:6" x14ac:dyDescent="0.25">
      <c r="A118" s="18"/>
      <c r="B118" s="173">
        <f>+C60-C101</f>
        <v>0</v>
      </c>
      <c r="C118" s="125"/>
      <c r="D118" s="124"/>
      <c r="E118" s="124"/>
      <c r="F118" s="124"/>
    </row>
    <row r="119" spans="1:6" x14ac:dyDescent="0.25">
      <c r="A119" s="18"/>
      <c r="B119" s="174">
        <f>+D101-D60</f>
        <v>0</v>
      </c>
      <c r="C119" s="125"/>
      <c r="D119" s="124"/>
      <c r="E119" s="124"/>
      <c r="F119" s="124"/>
    </row>
  </sheetData>
  <pageMargins left="0.7" right="0.7" top="0.75" bottom="0.75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3" workbookViewId="0">
      <selection activeCell="F43" sqref="F43"/>
    </sheetView>
  </sheetViews>
  <sheetFormatPr baseColWidth="10" defaultRowHeight="15" x14ac:dyDescent="0.25"/>
  <cols>
    <col min="5" max="5" width="4" customWidth="1"/>
    <col min="6" max="6" width="11.85546875" style="28" bestFit="1" customWidth="1"/>
    <col min="7" max="7" width="14.85546875" style="6" customWidth="1"/>
    <col min="8" max="8" width="13.42578125" bestFit="1" customWidth="1"/>
    <col min="9" max="9" width="13.85546875" customWidth="1"/>
  </cols>
  <sheetData>
    <row r="1" spans="1:9" x14ac:dyDescent="0.25">
      <c r="A1" s="176" t="s">
        <v>122</v>
      </c>
      <c r="B1" s="176"/>
      <c r="C1" s="176"/>
      <c r="D1" s="176"/>
      <c r="E1" s="176"/>
      <c r="F1" s="176"/>
      <c r="G1" s="176"/>
    </row>
    <row r="2" spans="1:9" s="36" customFormat="1" x14ac:dyDescent="0.25">
      <c r="A2" s="176" t="str">
        <f>+'Anexos 1-2 BALANCE '!A2</f>
        <v>INSTITUTO MUNICIPAL DE CULTURA DE YUMBO</v>
      </c>
      <c r="B2" s="176"/>
      <c r="C2" s="176"/>
      <c r="D2" s="176"/>
      <c r="E2" s="176"/>
      <c r="F2" s="176"/>
      <c r="G2" s="176"/>
    </row>
    <row r="3" spans="1:9" s="36" customFormat="1" x14ac:dyDescent="0.25">
      <c r="A3" s="176" t="s">
        <v>123</v>
      </c>
      <c r="B3" s="176"/>
      <c r="C3" s="176"/>
      <c r="D3" s="176"/>
      <c r="E3" s="176"/>
      <c r="F3" s="176"/>
      <c r="G3" s="176"/>
    </row>
    <row r="4" spans="1:9" s="36" customFormat="1" x14ac:dyDescent="0.25">
      <c r="A4" s="176" t="s">
        <v>149</v>
      </c>
      <c r="B4" s="176"/>
      <c r="C4" s="176"/>
      <c r="D4" s="176"/>
      <c r="E4" s="176"/>
      <c r="F4" s="176"/>
      <c r="G4" s="176"/>
    </row>
    <row r="5" spans="1:9" s="36" customFormat="1" x14ac:dyDescent="0.25">
      <c r="A5" s="176" t="s">
        <v>148</v>
      </c>
      <c r="B5" s="176"/>
      <c r="C5" s="176"/>
      <c r="D5" s="176"/>
      <c r="E5" s="176"/>
      <c r="F5" s="176"/>
      <c r="G5" s="176"/>
    </row>
    <row r="8" spans="1:9" x14ac:dyDescent="0.25">
      <c r="A8" s="36" t="s">
        <v>150</v>
      </c>
      <c r="G8" s="6">
        <f>+'Anexos 1-2 BALANCE '!K35</f>
        <v>2571647517</v>
      </c>
    </row>
    <row r="10" spans="1:9" x14ac:dyDescent="0.25">
      <c r="A10" s="36" t="s">
        <v>151</v>
      </c>
      <c r="G10" s="6">
        <f>+G38</f>
        <v>-1047401794.6499996</v>
      </c>
      <c r="I10" s="6"/>
    </row>
    <row r="11" spans="1:9" x14ac:dyDescent="0.25">
      <c r="I11" s="6"/>
    </row>
    <row r="12" spans="1:9" ht="15.75" thickBot="1" x14ac:dyDescent="0.3">
      <c r="A12" s="36" t="s">
        <v>152</v>
      </c>
      <c r="G12" s="42">
        <f>+G8-G10</f>
        <v>3619049311.6499996</v>
      </c>
      <c r="I12" s="6"/>
    </row>
    <row r="13" spans="1:9" ht="15.75" thickTop="1" x14ac:dyDescent="0.25">
      <c r="I13" s="6"/>
    </row>
    <row r="16" spans="1:9" x14ac:dyDescent="0.25">
      <c r="A16" s="176" t="s">
        <v>124</v>
      </c>
      <c r="B16" s="176"/>
      <c r="C16" s="176"/>
      <c r="D16" s="176"/>
      <c r="E16" s="176"/>
      <c r="F16" s="176"/>
      <c r="G16" s="176"/>
    </row>
    <row r="18" spans="1:9" x14ac:dyDescent="0.25">
      <c r="A18" s="36" t="s">
        <v>125</v>
      </c>
    </row>
    <row r="19" spans="1:9" x14ac:dyDescent="0.25">
      <c r="G19" s="6">
        <f>SUM(F20:F26)</f>
        <v>1075947647.6499996</v>
      </c>
      <c r="I19" s="6"/>
    </row>
    <row r="20" spans="1:9" x14ac:dyDescent="0.25">
      <c r="A20" t="s">
        <v>47</v>
      </c>
      <c r="F20" s="28">
        <v>2710135</v>
      </c>
    </row>
    <row r="21" spans="1:9" x14ac:dyDescent="0.25">
      <c r="A21" t="s">
        <v>156</v>
      </c>
      <c r="F21" s="28">
        <v>24856805</v>
      </c>
    </row>
    <row r="22" spans="1:9" x14ac:dyDescent="0.25">
      <c r="A22" t="s">
        <v>126</v>
      </c>
      <c r="F22" s="28">
        <v>742412500</v>
      </c>
    </row>
    <row r="23" spans="1:9" x14ac:dyDescent="0.25">
      <c r="A23" t="s">
        <v>140</v>
      </c>
      <c r="F23" s="28">
        <v>0</v>
      </c>
    </row>
    <row r="24" spans="1:9" x14ac:dyDescent="0.25">
      <c r="A24" t="s">
        <v>128</v>
      </c>
      <c r="F24" s="28">
        <f>+'Anexos 3-4 ACT FRA10'!D60-'Anexos 3-4 ACT FRA10'!E60</f>
        <v>305968207.64999962</v>
      </c>
      <c r="I24" s="6"/>
    </row>
    <row r="25" spans="1:9" x14ac:dyDescent="0.25">
      <c r="A25" t="s">
        <v>131</v>
      </c>
      <c r="F25" s="28">
        <v>0</v>
      </c>
      <c r="I25" s="6"/>
    </row>
    <row r="26" spans="1:9" x14ac:dyDescent="0.25">
      <c r="A26" t="s">
        <v>132</v>
      </c>
      <c r="F26" s="28">
        <v>0</v>
      </c>
      <c r="I26" s="6"/>
    </row>
    <row r="27" spans="1:9" x14ac:dyDescent="0.25">
      <c r="I27" s="6"/>
    </row>
    <row r="28" spans="1:9" x14ac:dyDescent="0.25">
      <c r="A28" s="36" t="s">
        <v>129</v>
      </c>
      <c r="G28" s="6">
        <f>SUM(F29:F36)</f>
        <v>28545853</v>
      </c>
      <c r="I28" s="6"/>
    </row>
    <row r="29" spans="1:9" x14ac:dyDescent="0.25">
      <c r="I29" s="6"/>
    </row>
    <row r="30" spans="1:9" x14ac:dyDescent="0.25">
      <c r="A30" t="s">
        <v>47</v>
      </c>
      <c r="F30" s="28">
        <v>0</v>
      </c>
    </row>
    <row r="31" spans="1:9" x14ac:dyDescent="0.25">
      <c r="A31" t="s">
        <v>156</v>
      </c>
      <c r="F31" s="28">
        <v>0</v>
      </c>
    </row>
    <row r="32" spans="1:9" x14ac:dyDescent="0.25">
      <c r="A32" t="s">
        <v>130</v>
      </c>
      <c r="F32" s="28">
        <v>0</v>
      </c>
      <c r="H32" s="6"/>
    </row>
    <row r="33" spans="1:10" x14ac:dyDescent="0.25">
      <c r="A33" t="s">
        <v>127</v>
      </c>
      <c r="F33" s="28">
        <v>0</v>
      </c>
    </row>
    <row r="34" spans="1:10" x14ac:dyDescent="0.25">
      <c r="A34" t="s">
        <v>27</v>
      </c>
      <c r="F34" s="28">
        <v>0</v>
      </c>
    </row>
    <row r="35" spans="1:10" x14ac:dyDescent="0.25">
      <c r="A35" t="s">
        <v>131</v>
      </c>
      <c r="F35" s="28">
        <v>22943053</v>
      </c>
      <c r="I35" s="6"/>
      <c r="J35" s="6"/>
    </row>
    <row r="36" spans="1:10" x14ac:dyDescent="0.25">
      <c r="A36" t="s">
        <v>132</v>
      </c>
      <c r="F36" s="28">
        <v>5602800</v>
      </c>
      <c r="J36" s="6"/>
    </row>
    <row r="38" spans="1:10" x14ac:dyDescent="0.25">
      <c r="A38" s="36" t="s">
        <v>133</v>
      </c>
      <c r="G38" s="6">
        <f>+G28-G19</f>
        <v>-1047401794.6499996</v>
      </c>
      <c r="H38" s="6"/>
      <c r="I38" s="6"/>
    </row>
    <row r="39" spans="1:10" x14ac:dyDescent="0.25">
      <c r="H39" s="6"/>
    </row>
    <row r="40" spans="1:10" x14ac:dyDescent="0.25">
      <c r="A40" s="36" t="s">
        <v>134</v>
      </c>
      <c r="G40" s="6">
        <v>0</v>
      </c>
    </row>
    <row r="43" spans="1:10" ht="15.75" thickBot="1" x14ac:dyDescent="0.3">
      <c r="A43" s="10"/>
      <c r="B43" s="10"/>
      <c r="C43" s="10"/>
      <c r="E43" s="10"/>
      <c r="F43" s="44" t="s">
        <v>158</v>
      </c>
      <c r="G43" s="44"/>
    </row>
    <row r="44" spans="1:10" s="36" customFormat="1" x14ac:dyDescent="0.25">
      <c r="A44" s="37" t="s">
        <v>142</v>
      </c>
      <c r="E44" s="37" t="str">
        <f>+'Anexos 1-2 BALANCE '!G60</f>
        <v>LUZ ANGELA PUENTE ROJAS</v>
      </c>
      <c r="F44" s="43"/>
      <c r="G44" s="37"/>
    </row>
    <row r="45" spans="1:10" s="36" customFormat="1" x14ac:dyDescent="0.25">
      <c r="A45" s="37" t="str">
        <f>+'Anexos 1-2 BALANCE '!A61</f>
        <v>Gerente</v>
      </c>
      <c r="E45" s="37" t="str">
        <f>+'Anexos 1-2 BALANCE '!G61</f>
        <v>Contador Pùblico T.P 69058-T</v>
      </c>
      <c r="F45" s="43"/>
      <c r="G45" s="37"/>
    </row>
  </sheetData>
  <mergeCells count="6">
    <mergeCell ref="A16:G16"/>
    <mergeCell ref="A1:G1"/>
    <mergeCell ref="A2:G2"/>
    <mergeCell ref="A3:G3"/>
    <mergeCell ref="A4:G4"/>
    <mergeCell ref="A5:G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Anexos 1-2 BALANCE </vt:lpstr>
      <vt:lpstr>Anexos 3-4 ACT FRA10</vt:lpstr>
      <vt:lpstr>EST. CAMBIO PT 10</vt:lpstr>
      <vt:lpstr>'Anexos 1-2 BALANCE '!Área_de_impresión</vt:lpstr>
      <vt:lpstr>'Anexos 3-4 ACT FRA10'!Área_de_impresión</vt:lpstr>
      <vt:lpstr>'EST. CAMBIO PT 10'!Área_de_impresión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con004</dc:creator>
  <cp:lastModifiedBy>Francia</cp:lastModifiedBy>
  <cp:lastPrinted>2017-02-14T15:48:17Z</cp:lastPrinted>
  <dcterms:created xsi:type="dcterms:W3CDTF">2010-11-08T17:03:24Z</dcterms:created>
  <dcterms:modified xsi:type="dcterms:W3CDTF">2017-05-03T16:27:23Z</dcterms:modified>
</cp:coreProperties>
</file>